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Solar\Brussels\"/>
    </mc:Choice>
  </mc:AlternateContent>
  <xr:revisionPtr revIDLastSave="0" documentId="13_ncr:1_{678B8868-1D82-4BD8-BFA6-1B3255774003}" xr6:coauthVersionLast="47" xr6:coauthVersionMax="47" xr10:uidLastSave="{00000000-0000-0000-0000-000000000000}"/>
  <workbookProtection workbookAlgorithmName="SHA-512" workbookHashValue="+2DxU4uPYsiBT+IVdIYFgUzHXNrra5lg/cnLEE3YadgfRaQ/s4pm11DZhuJcXP08wPWWmcRUyqmV11DlVQkiaw==" workbookSaltValue="GxhYd6qYEuFrOl6ojtgq7Q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  <sheet name="français" sheetId="3" r:id="rId3"/>
    <sheet name="Blad4" sheetId="4" state="hidden" r:id="rId4"/>
  </sheets>
  <definedNames>
    <definedName name="_xlnm._FilterDatabase" localSheetId="1" hidden="1">Blad2!$A$4:$AX$4</definedName>
    <definedName name="_xlnm._FilterDatabase" localSheetId="3" hidden="1">Blad4!$A$4:$AX$4</definedName>
    <definedName name="_xlnm.Print_Area" localSheetId="2">français!$A$1:$Q$41</definedName>
    <definedName name="_xlnm.Print_Area" localSheetId="0">Nederlands!$A$1:$Q$41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3" l="1"/>
  <c r="N39" i="3" s="1"/>
  <c r="K38" i="3"/>
  <c r="K37" i="3"/>
  <c r="K36" i="3"/>
  <c r="K33" i="3"/>
  <c r="K30" i="3"/>
  <c r="K29" i="3"/>
  <c r="K28" i="3"/>
  <c r="N28" i="3" s="1"/>
  <c r="K27" i="3"/>
  <c r="K26" i="3"/>
  <c r="K25" i="3"/>
  <c r="N25" i="3" s="1"/>
  <c r="K24" i="3"/>
  <c r="K23" i="3"/>
  <c r="N23" i="3" s="1"/>
  <c r="K22" i="3"/>
  <c r="K21" i="3"/>
  <c r="N21" i="3" s="1"/>
  <c r="K20" i="3"/>
  <c r="R18" i="3"/>
  <c r="K19" i="3"/>
  <c r="K15" i="3"/>
  <c r="K39" i="1" l="1"/>
  <c r="R18" i="1" l="1"/>
  <c r="N39" i="1" l="1"/>
  <c r="K38" i="1"/>
  <c r="K37" i="1"/>
  <c r="K36" i="1"/>
  <c r="K33" i="1"/>
  <c r="K23" i="1"/>
  <c r="N23" i="1" s="1"/>
  <c r="K25" i="1"/>
  <c r="N25" i="1" s="1"/>
  <c r="K30" i="1"/>
  <c r="K29" i="1"/>
  <c r="K28" i="1"/>
  <c r="N28" i="1" s="1"/>
  <c r="K27" i="1"/>
  <c r="K26" i="1"/>
  <c r="K24" i="1"/>
  <c r="K22" i="1"/>
  <c r="K21" i="1"/>
  <c r="N21" i="1" s="1"/>
  <c r="K20" i="1"/>
  <c r="K19" i="1"/>
  <c r="K15" i="1"/>
</calcChain>
</file>

<file path=xl/sharedStrings.xml><?xml version="1.0" encoding="utf-8"?>
<sst xmlns="http://schemas.openxmlformats.org/spreadsheetml/2006/main" count="285" uniqueCount="109">
  <si>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</si>
  <si>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</si>
  <si>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</si>
  <si>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</si>
  <si>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</si>
  <si>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</si>
  <si>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</si>
  <si>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</si>
  <si>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</si>
  <si>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</si>
  <si>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</si>
  <si>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</si>
  <si>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</si>
  <si>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</si>
  <si>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</si>
  <si>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</si>
  <si>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</si>
  <si>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</si>
  <si>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</si>
  <si>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</si>
  <si>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</si>
  <si>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</si>
  <si>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</si>
  <si>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</si>
  <si>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</si>
  <si>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</si>
  <si>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</si>
  <si>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</si>
  <si>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</si>
  <si>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</si>
  <si>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</si>
  <si>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</si>
  <si>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</si>
  <si>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</si>
  <si>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</si>
  <si>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</si>
  <si>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</si>
  <si>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</si>
  <si>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</si>
  <si>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</si>
  <si>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</si>
  <si>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</si>
  <si>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</si>
  <si>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</si>
  <si>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</si>
  <si>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</si>
  <si>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</si>
  <si>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</si>
  <si>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</si>
  <si>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</si>
  <si>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</si>
  <si>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</si>
  <si>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</si>
  <si>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</si>
  <si>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</si>
  <si>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</si>
  <si>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</si>
  <si>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</si>
  <si>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</si>
  <si>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</si>
  <si>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</si>
  <si>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</si>
  <si>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Connecté à une piscine :</t>
  </si>
  <si>
    <t>Capteurs</t>
  </si>
  <si>
    <t>Nom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</si>
  <si>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</si>
  <si>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</si>
  <si>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</si>
  <si>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</si>
  <si>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</si>
  <si>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</si>
  <si>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</si>
  <si>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</si>
  <si>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</si>
  <si>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</si>
  <si>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Inclinaison :</t>
  </si>
  <si>
    <t>Orientation :</t>
  </si>
  <si>
    <t>Ombrage</t>
  </si>
  <si>
    <t>Calcul d'ombrage :</t>
  </si>
  <si>
    <t>Type de pompe :</t>
  </si>
  <si>
    <t>Circulateurs</t>
  </si>
  <si>
    <t>Introduction directe de la puissance installée :</t>
  </si>
  <si>
    <t>Puissance installée :</t>
  </si>
  <si>
    <t>À remplir par le certificateur</t>
  </si>
  <si>
    <t>Pompe immergée</t>
  </si>
  <si>
    <t>Marque</t>
  </si>
  <si>
    <t>Sélectionnez vos panneaux solaires ici</t>
  </si>
  <si>
    <t>Type de capteur</t>
  </si>
  <si>
    <t>Capteur plan vitré</t>
  </si>
  <si>
    <t>Tubes sous vide (CPC)</t>
  </si>
  <si>
    <t>Tubes sous vide</t>
  </si>
  <si>
    <t>Oui</t>
  </si>
  <si>
    <t>a1 connu</t>
  </si>
  <si>
    <t>a2 connu</t>
  </si>
  <si>
    <t>IAM connu</t>
  </si>
  <si>
    <t>Surface des capteurs (m²)</t>
  </si>
  <si>
    <t>Inclinaison</t>
  </si>
  <si>
    <t>Calcul détaillé</t>
  </si>
  <si>
    <t>Type de pompe</t>
  </si>
  <si>
    <t>Introduction directe de la puissance</t>
  </si>
  <si>
    <t xml:space="preserve">Nom </t>
  </si>
  <si>
    <t>Puissance installée (W)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</si>
  <si>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</si>
  <si>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PANNEAUX SOLAIRES THERMIQUES</t>
  </si>
  <si>
    <t>THERMISCHE ZONNEPANELEN</t>
  </si>
  <si>
    <t>Circulateur 1</t>
  </si>
  <si>
    <t>pomp 1</t>
  </si>
  <si>
    <t>Dit stavingscertificaat is geldig vanaf 01/01/2024.</t>
  </si>
  <si>
    <t>Ce certificat est valable à partir du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</si>
</sst>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5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9586" y="0"/>
          <a:ext cx="5461552" cy="133847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7583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5"/>
  <sheetViews>
    <sheetView tabSelected="1" view="pageBreakPreview" zoomScaleNormal="140" zoomScaleSheetLayoutView="100" zoomScalePageLayoutView="115" workbookViewId="0">
      <selection activeCell="K18" sqref="K18:Q18"/>
    </sheetView>
  </sheetViews>
  <sheetFormatPr defaultColWidth="0" defaultRowHeight="12.5" zeroHeight="1" x14ac:dyDescent="0.25"/>
  <cols>
    <col min="1" max="17" width="5.1796875" style="25" customWidth="1"/>
    <col min="18" max="18" width="44.45312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46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41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IFERROR(VLOOKUP($K$18,Blad2!$A$6:$Y$151,3,),"")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42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11</v>
      </c>
      <c r="C18" s="26"/>
      <c r="D18" s="26"/>
      <c r="E18" s="26"/>
      <c r="F18" s="26"/>
      <c r="G18" s="26"/>
      <c r="H18" s="26"/>
      <c r="I18" s="19"/>
      <c r="J18" s="26"/>
      <c r="K18" s="35" t="s">
        <v>24</v>
      </c>
      <c r="L18" s="35"/>
      <c r="M18" s="35"/>
      <c r="N18" s="35"/>
      <c r="O18" s="35"/>
      <c r="P18" s="35"/>
      <c r="Q18" s="35"/>
      <c r="R18" s="30" t="str">
        <f>IF(OR(K18="Selecteer hier uw type zonnepaneel",K18=""),"","   &lt;======  Selecteer hier uw type zonnepaneel")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43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IFERROR(VLOOKUP($K$18,Blad2!$A$6:$Y$151,4,),"")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44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IFERROR(VLOOKUP($K$18,Blad2!$A$6:$Y$151,5,),"")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47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IFERROR(VLOOKUP($K$18,Blad2!$A$6:$Y$151,6,),"")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48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IFERROR(VLOOKUP($K$18,Blad2!$A$6:$Y$151,7,),"")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49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IFERROR(VLOOKUP($K$18,Blad2!$A$6:$Y$151,8,),"")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50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IFERROR(VLOOKUP($K$18,Blad2!$A$6:$Y$151,9,),"")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51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IFERROR(VLOOKUP($K$18,Blad2!$A$6:$Y$151,10,),"")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52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IFERROR(VLOOKUP($K$18,Blad2!$A$6:$Y$151,11,),"")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53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IFERROR(VLOOKUP($K$18,Blad2!$A$6:$Y$151,12,),"")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54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IFERROR(VLOOKUP($K$18,Blad2!$A$6:$Y$151,13,),"")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55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IFERROR(VLOOKUP($K$18,Blad2!$A$6:$Y$151,14,),"")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56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IFERROR(VLOOKUP($K$18,Blad2!$A$6:$Y$151,15,),"")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38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57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IFERROR(VLOOKUP($K$18,Blad2!$A$6:$Y$151,16,),"")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45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59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IFERROR(VLOOKUP($K$18,Blad2!$A$6:$Y$151,18,),"")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2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IFERROR(VLOOKUP($K$18,Blad2!$A$6:$Y$151,19,),"")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11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IFERROR(VLOOKUP($K$18,Blad2!$A$6:$Y$151,15,),"")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3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IFERROR(VLOOKUP($K$18,Blad2!$A$6:$Y$151,20,),"")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</sheetData>
  <sheetProtection algorithmName="SHA-512" hashValue="rp+Af8krrlLCM0llqA5U9hU7YIBbx/RuzF0PGPPyLFMkYRhb6NjWIHXV4qS4GudY0A1MCsunxQUyLrWizW0uow==" saltValue="os3XAEENGiqWY7VyT+AIMA==" spinCount="100000" sheet="1" objects="1" scenarios="1"/>
  <mergeCells count="53">
    <mergeCell ref="K18:Q18"/>
    <mergeCell ref="A9:Q11"/>
    <mergeCell ref="R18:Y18"/>
    <mergeCell ref="A12:P12"/>
    <mergeCell ref="K15:Q16"/>
    <mergeCell ref="A14:P14"/>
    <mergeCell ref="K21:M21"/>
    <mergeCell ref="N21:P21"/>
    <mergeCell ref="K39:M39"/>
    <mergeCell ref="N39:P39"/>
    <mergeCell ref="K22:Q22"/>
    <mergeCell ref="K24:Q24"/>
    <mergeCell ref="K26:Q26"/>
    <mergeCell ref="K27:Q27"/>
    <mergeCell ref="K30:Q30"/>
    <mergeCell ref="K29:Q29"/>
    <mergeCell ref="K33:Q33"/>
    <mergeCell ref="K36:Q36"/>
    <mergeCell ref="K37:Q37"/>
    <mergeCell ref="K38:Q38"/>
    <mergeCell ref="K23:M23"/>
    <mergeCell ref="N23:P23"/>
    <mergeCell ref="K25:M25"/>
    <mergeCell ref="N25:P25"/>
    <mergeCell ref="K28:M28"/>
    <mergeCell ref="N28:P28"/>
    <mergeCell ref="K46:R46"/>
    <mergeCell ref="K42:R42"/>
    <mergeCell ref="B71:I72"/>
    <mergeCell ref="K62:R62"/>
    <mergeCell ref="K63:R63"/>
    <mergeCell ref="K64:R64"/>
    <mergeCell ref="K65:R65"/>
    <mergeCell ref="K67:R67"/>
    <mergeCell ref="K70:R70"/>
    <mergeCell ref="K71:R72"/>
    <mergeCell ref="K66:R66"/>
    <mergeCell ref="K86:R86"/>
    <mergeCell ref="K40:R41"/>
    <mergeCell ref="K77:R77"/>
    <mergeCell ref="K78:R78"/>
    <mergeCell ref="K79:R79"/>
    <mergeCell ref="K80:R80"/>
    <mergeCell ref="K81:R81"/>
    <mergeCell ref="K82:R82"/>
    <mergeCell ref="K56:R60"/>
    <mergeCell ref="K43:R43"/>
    <mergeCell ref="K48:R48"/>
    <mergeCell ref="K49:R49"/>
    <mergeCell ref="K73:R74"/>
    <mergeCell ref="K75:R75"/>
    <mergeCell ref="K50:R50"/>
    <mergeCell ref="K47:R47"/>
  </mergeCells>
  <conditionalFormatting sqref="K18">
    <cfRule type="cellIs" dxfId="53" priority="38" operator="equal">
      <formula>""</formula>
    </cfRule>
    <cfRule type="cellIs" dxfId="52" priority="40" operator="equal">
      <formula>"Selecteer hier uw type zonnepaneel"</formula>
    </cfRule>
  </conditionalFormatting>
  <conditionalFormatting sqref="K21 K56 K50:R55 K76:R76 R21 K15 R15:R16">
    <cfRule type="cellIs" dxfId="51" priority="36" operator="equal">
      <formula>"Niet van toepassing"</formula>
    </cfRule>
  </conditionalFormatting>
  <conditionalFormatting sqref="K19:K20">
    <cfRule type="cellIs" dxfId="50" priority="33" operator="equal">
      <formula>"Niet van toepassing"</formula>
    </cfRule>
  </conditionalFormatting>
  <conditionalFormatting sqref="K42:R43 K40">
    <cfRule type="cellIs" dxfId="49" priority="29" operator="equal">
      <formula>"Niet van toepassing"</formula>
    </cfRule>
  </conditionalFormatting>
  <conditionalFormatting sqref="K46:R49">
    <cfRule type="cellIs" dxfId="48" priority="27" operator="equal">
      <formula>"Niet van toepassing"</formula>
    </cfRule>
  </conditionalFormatting>
  <conditionalFormatting sqref="K73">
    <cfRule type="cellIs" dxfId="47" priority="23" operator="equal">
      <formula>"Niet van toepassing"</formula>
    </cfRule>
  </conditionalFormatting>
  <conditionalFormatting sqref="K62:R67">
    <cfRule type="cellIs" dxfId="46" priority="26" operator="equal">
      <formula>"Niet van toepassing"</formula>
    </cfRule>
  </conditionalFormatting>
  <conditionalFormatting sqref="K70:R70 K71">
    <cfRule type="cellIs" dxfId="45" priority="25" operator="equal">
      <formula>"Niet van toepassing"</formula>
    </cfRule>
  </conditionalFormatting>
  <conditionalFormatting sqref="K75:R75">
    <cfRule type="cellIs" dxfId="44" priority="22" operator="equal">
      <formula>"Niet van toepassing"</formula>
    </cfRule>
  </conditionalFormatting>
  <conditionalFormatting sqref="K77:R77">
    <cfRule type="cellIs" dxfId="43" priority="20" operator="equal">
      <formula>"Niet van toepassing"</formula>
    </cfRule>
  </conditionalFormatting>
  <conditionalFormatting sqref="K78:R82">
    <cfRule type="cellIs" dxfId="42" priority="19" operator="equal">
      <formula>"Niet van toepassing"</formula>
    </cfRule>
  </conditionalFormatting>
  <conditionalFormatting sqref="K86:R86">
    <cfRule type="cellIs" dxfId="41" priority="18" operator="equal">
      <formula>"Niet van toepassing"</formula>
    </cfRule>
  </conditionalFormatting>
  <conditionalFormatting sqref="K57:R57">
    <cfRule type="cellIs" dxfId="40" priority="17" operator="equal">
      <formula>"Niet van toepassing"</formula>
    </cfRule>
  </conditionalFormatting>
  <conditionalFormatting sqref="N28">
    <cfRule type="cellIs" dxfId="39" priority="10" operator="equal">
      <formula>"Niet van toepassing"</formula>
    </cfRule>
  </conditionalFormatting>
  <conditionalFormatting sqref="K22 R22">
    <cfRule type="cellIs" dxfId="38" priority="15" operator="equal">
      <formula>"Niet van toepassing"</formula>
    </cfRule>
  </conditionalFormatting>
  <conditionalFormatting sqref="K33 R33">
    <cfRule type="cellIs" dxfId="37" priority="8" operator="equal">
      <formula>"Niet van toepassing"</formula>
    </cfRule>
  </conditionalFormatting>
  <conditionalFormatting sqref="K36 R36">
    <cfRule type="cellIs" dxfId="36" priority="7" operator="equal">
      <formula>"Niet van toepassing"</formula>
    </cfRule>
  </conditionalFormatting>
  <conditionalFormatting sqref="N23 K23:K30 R23:R30">
    <cfRule type="cellIs" dxfId="35" priority="12" operator="equal">
      <formula>"Niet van toepassing"</formula>
    </cfRule>
  </conditionalFormatting>
  <conditionalFormatting sqref="N25">
    <cfRule type="cellIs" dxfId="34" priority="11" operator="equal">
      <formula>"Niet van toepassing"</formula>
    </cfRule>
  </conditionalFormatting>
  <conditionalFormatting sqref="N21">
    <cfRule type="cellIs" dxfId="33" priority="9" operator="equal">
      <formula>"Niet van toepassing"</formula>
    </cfRule>
  </conditionalFormatting>
  <conditionalFormatting sqref="K37 R37">
    <cfRule type="cellIs" dxfId="32" priority="6" operator="equal">
      <formula>"Niet van toepassing"</formula>
    </cfRule>
  </conditionalFormatting>
  <conditionalFormatting sqref="K38 R38">
    <cfRule type="cellIs" dxfId="31" priority="5" operator="equal">
      <formula>"Niet van toepassing"</formula>
    </cfRule>
  </conditionalFormatting>
  <conditionalFormatting sqref="K39 R39">
    <cfRule type="cellIs" dxfId="30" priority="4" operator="equal">
      <formula>"Niet van toepassing"</formula>
    </cfRule>
  </conditionalFormatting>
  <conditionalFormatting sqref="N39">
    <cfRule type="cellIs" dxfId="29" priority="3" operator="equal">
      <formula>"Niet van toepassing"</formula>
    </cfRule>
  </conditionalFormatting>
  <conditionalFormatting sqref="R18:Y18">
    <cfRule type="cellIs" dxfId="28" priority="2" operator="equal">
      <formula>"Niet van toepassing"</formula>
    </cfRule>
  </conditionalFormatting>
  <conditionalFormatting sqref="R1:R10">
    <cfRule type="cellIs" dxfId="27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K18:Q18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7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5"/>
      <c r="Y3" s="5"/>
      <c r="Z3" s="5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106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106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106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106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106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106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74"/>
  <sheetViews>
    <sheetView view="pageBreakPreview" zoomScaleNormal="115" zoomScaleSheetLayoutView="100" workbookViewId="0">
      <selection activeCell="K18" sqref="K18:Q18"/>
    </sheetView>
  </sheetViews>
  <sheetFormatPr defaultColWidth="0" defaultRowHeight="12.75" customHeight="1" zeroHeight="1" x14ac:dyDescent="0.25"/>
  <cols>
    <col min="1" max="17" width="5.1796875" style="25" customWidth="1"/>
    <col min="18" max="18" width="46.54296875" style="25" customWidth="1"/>
    <col min="19" max="20" width="5" style="25" hidden="1" customWidth="1"/>
    <col min="21" max="16382" width="9" style="25" hidden="1"/>
    <col min="16383" max="16383" width="6.7265625" style="25" hidden="1" customWidth="1"/>
    <col min="16384" max="16384" width="16.54296875" style="25" hidden="1" customWidth="1"/>
  </cols>
  <sheetData>
    <row r="1" spans="1:18" ht="16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ht="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ht="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1:18" ht="1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</row>
    <row r="8" spans="1:18" ht="14.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14.15" customHeight="1" x14ac:dyDescent="0.25">
      <c r="A9" s="36" t="s">
        <v>102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4"/>
    </row>
    <row r="10" spans="1:18" ht="14.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4"/>
    </row>
    <row r="11" spans="1:18" ht="14.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8"/>
    </row>
    <row r="12" spans="1:18" ht="14.15" customHeight="1" x14ac:dyDescent="0.25">
      <c r="A12" s="36" t="s">
        <v>108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8"/>
    </row>
    <row r="13" spans="1:18" ht="14.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"/>
    </row>
    <row r="14" spans="1:18" ht="14.15" customHeight="1" x14ac:dyDescent="0.25">
      <c r="A14" s="37" t="s">
        <v>103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1"/>
      <c r="R14" s="8"/>
    </row>
    <row r="15" spans="1:18" ht="14.15" customHeight="1" x14ac:dyDescent="0.25">
      <c r="A15" s="23"/>
      <c r="B15" s="18" t="s">
        <v>62</v>
      </c>
      <c r="C15" s="26"/>
      <c r="D15" s="26"/>
      <c r="E15" s="26"/>
      <c r="F15" s="26"/>
      <c r="G15" s="26"/>
      <c r="H15" s="19"/>
      <c r="I15" s="26"/>
      <c r="J15" s="26"/>
      <c r="K15" s="32" t="str">
        <f>IFERROR(VLOOKUP($K$18,Blad4!$A$6:$Z$11,3,),"")</f>
        <v/>
      </c>
      <c r="L15" s="32"/>
      <c r="M15" s="32"/>
      <c r="N15" s="32"/>
      <c r="O15" s="32"/>
      <c r="P15" s="32"/>
      <c r="Q15" s="32"/>
      <c r="R15" s="24"/>
    </row>
    <row r="16" spans="1:18" ht="14.15" customHeight="1" x14ac:dyDescent="0.25">
      <c r="A16" s="23"/>
      <c r="B16" s="18"/>
      <c r="C16" s="26"/>
      <c r="D16" s="26"/>
      <c r="E16" s="26"/>
      <c r="F16" s="19"/>
      <c r="G16" s="26"/>
      <c r="H16" s="26"/>
      <c r="I16" s="26"/>
      <c r="J16" s="26"/>
      <c r="K16" s="32"/>
      <c r="L16" s="32"/>
      <c r="M16" s="32"/>
      <c r="N16" s="32"/>
      <c r="O16" s="32"/>
      <c r="P16" s="32"/>
      <c r="Q16" s="32"/>
      <c r="R16" s="24"/>
    </row>
    <row r="17" spans="1:25" ht="14.15" customHeight="1" x14ac:dyDescent="0.25">
      <c r="A17" s="19" t="s">
        <v>63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5" ht="14.15" customHeight="1" x14ac:dyDescent="0.25">
      <c r="A18" s="23"/>
      <c r="B18" s="18" t="s">
        <v>64</v>
      </c>
      <c r="C18" s="26"/>
      <c r="D18" s="26"/>
      <c r="E18" s="26"/>
      <c r="F18" s="26"/>
      <c r="G18" s="26"/>
      <c r="H18" s="26"/>
      <c r="I18" s="19"/>
      <c r="J18" s="26"/>
      <c r="K18" s="35" t="s">
        <v>86</v>
      </c>
      <c r="L18" s="35"/>
      <c r="M18" s="35"/>
      <c r="N18" s="35"/>
      <c r="O18" s="35"/>
      <c r="P18" s="35"/>
      <c r="Q18" s="35"/>
      <c r="R18" s="30" t="str">
        <f>IF(OR(K18="Sélectionnez vos panneaux solaires ici",K18=""),"","   &lt;======  Sélectionnez vos panneaux solaires ici")</f>
        <v/>
      </c>
      <c r="S18" s="30"/>
      <c r="T18" s="30"/>
      <c r="U18" s="30"/>
      <c r="V18" s="30"/>
      <c r="W18" s="30"/>
      <c r="X18" s="30"/>
      <c r="Y18" s="30"/>
    </row>
    <row r="19" spans="1:25" ht="14.15" customHeight="1" x14ac:dyDescent="0.25">
      <c r="A19" s="23"/>
      <c r="B19" s="18" t="s">
        <v>65</v>
      </c>
      <c r="C19" s="26"/>
      <c r="D19" s="26"/>
      <c r="E19" s="26"/>
      <c r="F19" s="26"/>
      <c r="G19" s="26"/>
      <c r="H19" s="26"/>
      <c r="I19" s="19"/>
      <c r="J19" s="26"/>
      <c r="K19" s="22" t="str">
        <f>IFERROR(VLOOKUP($K$18,Blad4!$A$6:$Z$11,4,),"")</f>
        <v/>
      </c>
      <c r="L19" s="20"/>
      <c r="M19" s="20"/>
      <c r="N19" s="20"/>
      <c r="O19" s="20"/>
      <c r="P19" s="20"/>
      <c r="Q19" s="20"/>
      <c r="R19" s="20"/>
    </row>
    <row r="20" spans="1:25" ht="14.15" customHeight="1" x14ac:dyDescent="0.25">
      <c r="A20" s="23"/>
      <c r="B20" s="18" t="s">
        <v>66</v>
      </c>
      <c r="C20" s="26"/>
      <c r="D20" s="26"/>
      <c r="E20" s="26"/>
      <c r="F20" s="26"/>
      <c r="G20" s="26"/>
      <c r="H20" s="19"/>
      <c r="I20" s="26"/>
      <c r="J20" s="26"/>
      <c r="K20" s="22" t="str">
        <f>IFERROR(VLOOKUP($K$18,Blad4!$A$6:$Z$11,5,),"")</f>
        <v/>
      </c>
      <c r="L20" s="23"/>
      <c r="M20" s="23"/>
      <c r="N20" s="23"/>
      <c r="O20" s="23"/>
      <c r="P20" s="23"/>
      <c r="Q20" s="23"/>
      <c r="R20" s="23"/>
    </row>
    <row r="21" spans="1:25" ht="14.15" customHeight="1" x14ac:dyDescent="0.25">
      <c r="A21" s="23"/>
      <c r="B21" s="18" t="s">
        <v>67</v>
      </c>
      <c r="C21" s="26"/>
      <c r="D21" s="26"/>
      <c r="E21" s="26"/>
      <c r="F21" s="26"/>
      <c r="G21" s="26"/>
      <c r="H21" s="19"/>
      <c r="I21" s="26"/>
      <c r="J21" s="26"/>
      <c r="K21" s="34" t="str">
        <f>IFERROR(VLOOKUP($K$18,Blad4!$A$6:$Z$11,6,),"")</f>
        <v/>
      </c>
      <c r="L21" s="34"/>
      <c r="M21" s="34"/>
      <c r="N21" s="30" t="str">
        <f>IF(K21="","","%")</f>
        <v/>
      </c>
      <c r="O21" s="30"/>
      <c r="P21" s="30"/>
      <c r="Q21" s="22"/>
      <c r="R21" s="28"/>
    </row>
    <row r="22" spans="1:25" ht="14.15" customHeight="1" x14ac:dyDescent="0.25">
      <c r="A22" s="23"/>
      <c r="B22" s="18" t="s">
        <v>68</v>
      </c>
      <c r="C22" s="26"/>
      <c r="D22" s="26"/>
      <c r="E22" s="26"/>
      <c r="F22" s="26"/>
      <c r="G22" s="26"/>
      <c r="H22" s="19"/>
      <c r="I22" s="26"/>
      <c r="J22" s="26"/>
      <c r="K22" s="30" t="str">
        <f>IFERROR(VLOOKUP($K$18,Blad4!$A$6:$Z$11,7,),"")</f>
        <v/>
      </c>
      <c r="L22" s="30"/>
      <c r="M22" s="30"/>
      <c r="N22" s="30"/>
      <c r="O22" s="30"/>
      <c r="P22" s="30"/>
      <c r="Q22" s="30"/>
      <c r="R22" s="24"/>
    </row>
    <row r="23" spans="1:25" ht="14.15" customHeight="1" x14ac:dyDescent="0.25">
      <c r="A23" s="23"/>
      <c r="B23" s="18" t="s">
        <v>69</v>
      </c>
      <c r="C23" s="26"/>
      <c r="D23" s="26"/>
      <c r="E23" s="26"/>
      <c r="F23" s="19"/>
      <c r="G23" s="26"/>
      <c r="H23" s="26"/>
      <c r="I23" s="26"/>
      <c r="J23" s="26"/>
      <c r="K23" s="30" t="str">
        <f>IFERROR(VLOOKUP($K$18,Blad4!$A$6:$Z$11,8,),"")</f>
        <v/>
      </c>
      <c r="L23" s="30"/>
      <c r="M23" s="30"/>
      <c r="N23" s="30" t="str">
        <f>IF(K23="","","W/m²K")</f>
        <v/>
      </c>
      <c r="O23" s="30"/>
      <c r="P23" s="30"/>
      <c r="Q23" s="22"/>
      <c r="R23" s="24"/>
    </row>
    <row r="24" spans="1:25" ht="14.15" customHeight="1" x14ac:dyDescent="0.25">
      <c r="A24" s="23"/>
      <c r="B24" s="18" t="s">
        <v>70</v>
      </c>
      <c r="C24" s="26"/>
      <c r="D24" s="26"/>
      <c r="E24" s="26"/>
      <c r="F24" s="26"/>
      <c r="G24" s="26"/>
      <c r="H24" s="19"/>
      <c r="I24" s="26"/>
      <c r="J24" s="26"/>
      <c r="K24" s="30" t="str">
        <f>IFERROR(VLOOKUP($K$18,Blad4!$A$6:$Z$11,9,),"")</f>
        <v/>
      </c>
      <c r="L24" s="30"/>
      <c r="M24" s="30"/>
      <c r="N24" s="30"/>
      <c r="O24" s="30"/>
      <c r="P24" s="30"/>
      <c r="Q24" s="30"/>
      <c r="R24" s="24"/>
    </row>
    <row r="25" spans="1:25" ht="14.15" customHeight="1" x14ac:dyDescent="0.25">
      <c r="A25" s="23"/>
      <c r="B25" s="18" t="s">
        <v>71</v>
      </c>
      <c r="C25" s="26"/>
      <c r="D25" s="26"/>
      <c r="E25" s="26"/>
      <c r="F25" s="19"/>
      <c r="G25" s="26"/>
      <c r="H25" s="26"/>
      <c r="I25" s="26"/>
      <c r="J25" s="26"/>
      <c r="K25" s="30" t="str">
        <f>IFERROR(VLOOKUP($K$18,Blad4!$A$6:$Z$11,10,),"")</f>
        <v/>
      </c>
      <c r="L25" s="30"/>
      <c r="M25" s="30"/>
      <c r="N25" s="30" t="str">
        <f>IF(K25="","","W/m²K")</f>
        <v/>
      </c>
      <c r="O25" s="30"/>
      <c r="P25" s="30"/>
      <c r="Q25" s="22"/>
      <c r="R25" s="24"/>
    </row>
    <row r="26" spans="1:25" ht="14.15" customHeight="1" x14ac:dyDescent="0.25">
      <c r="A26" s="23"/>
      <c r="B26" s="18" t="s">
        <v>72</v>
      </c>
      <c r="C26" s="26"/>
      <c r="D26" s="26"/>
      <c r="E26" s="26"/>
      <c r="F26" s="26"/>
      <c r="G26" s="26"/>
      <c r="H26" s="19"/>
      <c r="I26" s="26"/>
      <c r="J26" s="26"/>
      <c r="K26" s="30" t="str">
        <f>IFERROR(VLOOKUP($K$18,Blad4!$A$6:$Z$11,11,),"")</f>
        <v/>
      </c>
      <c r="L26" s="30"/>
      <c r="M26" s="30"/>
      <c r="N26" s="30"/>
      <c r="O26" s="30"/>
      <c r="P26" s="30"/>
      <c r="Q26" s="30"/>
      <c r="R26" s="24"/>
    </row>
    <row r="27" spans="1:25" ht="14.15" customHeight="1" x14ac:dyDescent="0.25">
      <c r="A27" s="23"/>
      <c r="B27" s="18" t="s">
        <v>73</v>
      </c>
      <c r="C27" s="26"/>
      <c r="D27" s="26"/>
      <c r="E27" s="26"/>
      <c r="F27" s="19"/>
      <c r="G27" s="26"/>
      <c r="H27" s="26"/>
      <c r="I27" s="26"/>
      <c r="J27" s="26"/>
      <c r="K27" s="30" t="str">
        <f>IFERROR(VLOOKUP($K$18,Blad4!$A$6:$Z$11,12,),"")</f>
        <v/>
      </c>
      <c r="L27" s="30"/>
      <c r="M27" s="30"/>
      <c r="N27" s="30"/>
      <c r="O27" s="30"/>
      <c r="P27" s="30"/>
      <c r="Q27" s="30"/>
      <c r="R27" s="24"/>
    </row>
    <row r="28" spans="1:25" ht="14.15" customHeight="1" x14ac:dyDescent="0.25">
      <c r="A28" s="23"/>
      <c r="B28" s="18" t="s">
        <v>74</v>
      </c>
      <c r="C28" s="26"/>
      <c r="D28" s="26"/>
      <c r="E28" s="26"/>
      <c r="F28" s="26"/>
      <c r="G28" s="26"/>
      <c r="H28" s="19"/>
      <c r="I28" s="26"/>
      <c r="J28" s="26"/>
      <c r="K28" s="30" t="str">
        <f>IFERROR(VLOOKUP($K$18,Blad4!$A$6:$Z$11,13,),"")</f>
        <v/>
      </c>
      <c r="L28" s="30"/>
      <c r="M28" s="30"/>
      <c r="N28" s="30" t="str">
        <f>IF(K28="","","m²")</f>
        <v/>
      </c>
      <c r="O28" s="30"/>
      <c r="P28" s="30"/>
      <c r="Q28" s="22"/>
      <c r="R28" s="24"/>
    </row>
    <row r="29" spans="1:25" ht="14.15" customHeight="1" x14ac:dyDescent="0.25">
      <c r="A29" s="23"/>
      <c r="B29" s="18" t="s">
        <v>75</v>
      </c>
      <c r="C29" s="26"/>
      <c r="D29" s="26"/>
      <c r="E29" s="26"/>
      <c r="F29" s="19"/>
      <c r="G29" s="26"/>
      <c r="H29" s="26"/>
      <c r="I29" s="26"/>
      <c r="J29" s="26"/>
      <c r="K29" s="30" t="str">
        <f>IFERROR(VLOOKUP($K$18,Blad4!$A$6:$Z$11,14,),"")</f>
        <v/>
      </c>
      <c r="L29" s="30"/>
      <c r="M29" s="30"/>
      <c r="N29" s="30"/>
      <c r="O29" s="30"/>
      <c r="P29" s="30"/>
      <c r="Q29" s="30"/>
      <c r="R29" s="24"/>
    </row>
    <row r="30" spans="1:25" ht="14.15" customHeight="1" x14ac:dyDescent="0.25">
      <c r="A30" s="23"/>
      <c r="B30" s="18" t="s">
        <v>76</v>
      </c>
      <c r="C30" s="26"/>
      <c r="D30" s="26"/>
      <c r="E30" s="26"/>
      <c r="F30" s="19"/>
      <c r="G30" s="26"/>
      <c r="H30" s="26"/>
      <c r="I30" s="26"/>
      <c r="J30" s="26"/>
      <c r="K30" s="30" t="str">
        <f>IFERROR(VLOOKUP($K$18,Blad4!$A$6:$Z$11,15,),"")</f>
        <v/>
      </c>
      <c r="L30" s="30"/>
      <c r="M30" s="30"/>
      <c r="N30" s="30"/>
      <c r="O30" s="30"/>
      <c r="P30" s="30"/>
      <c r="Q30" s="30"/>
      <c r="R30" s="24"/>
    </row>
    <row r="31" spans="1:25" ht="14.15" customHeight="1" x14ac:dyDescent="0.25">
      <c r="A31" s="23"/>
      <c r="B31" s="18"/>
      <c r="C31" s="26"/>
      <c r="D31" s="26"/>
      <c r="E31" s="26"/>
      <c r="F31" s="19"/>
      <c r="G31" s="26"/>
      <c r="H31" s="26"/>
      <c r="I31" s="26"/>
      <c r="J31" s="26"/>
      <c r="K31" s="26"/>
      <c r="L31" s="26"/>
      <c r="M31" s="26"/>
      <c r="N31" s="26"/>
      <c r="O31" s="23"/>
      <c r="P31" s="23"/>
      <c r="Q31" s="23"/>
      <c r="R31" s="23"/>
    </row>
    <row r="32" spans="1:25" ht="14.15" customHeight="1" x14ac:dyDescent="0.25">
      <c r="A32" s="19" t="s">
        <v>77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4.15" customHeight="1" x14ac:dyDescent="0.25">
      <c r="A33" s="23"/>
      <c r="B33" s="18" t="s">
        <v>78</v>
      </c>
      <c r="C33" s="26"/>
      <c r="D33" s="26"/>
      <c r="E33" s="26"/>
      <c r="F33" s="19"/>
      <c r="G33" s="26"/>
      <c r="H33" s="26"/>
      <c r="I33" s="26"/>
      <c r="J33" s="26"/>
      <c r="K33" s="30" t="str">
        <f>IFERROR(VLOOKUP($K$18,Blad4!$A$6:$Z$11,16,),"")</f>
        <v/>
      </c>
      <c r="L33" s="30"/>
      <c r="M33" s="30"/>
      <c r="N33" s="30"/>
      <c r="O33" s="30"/>
      <c r="P33" s="30"/>
      <c r="Q33" s="30"/>
      <c r="R33" s="24"/>
    </row>
    <row r="34" spans="1:18" ht="14.15" customHeight="1" x14ac:dyDescent="0.25">
      <c r="A34" s="23"/>
      <c r="B34" s="18"/>
      <c r="C34" s="26"/>
      <c r="D34" s="26"/>
      <c r="E34" s="26"/>
      <c r="F34" s="19"/>
      <c r="G34" s="26"/>
      <c r="H34" s="26"/>
      <c r="I34" s="26"/>
      <c r="J34" s="26"/>
      <c r="K34" s="26"/>
      <c r="L34" s="26"/>
      <c r="M34" s="26"/>
      <c r="N34" s="26"/>
      <c r="O34" s="23"/>
      <c r="P34" s="23"/>
      <c r="Q34" s="23"/>
      <c r="R34" s="23"/>
    </row>
    <row r="35" spans="1:18" ht="14.15" customHeight="1" x14ac:dyDescent="0.25">
      <c r="A35" s="19" t="s">
        <v>80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4.15" customHeight="1" x14ac:dyDescent="0.25">
      <c r="A36" s="23"/>
      <c r="B36" s="18" t="s">
        <v>79</v>
      </c>
      <c r="C36" s="26"/>
      <c r="D36" s="26"/>
      <c r="E36" s="26"/>
      <c r="F36" s="19"/>
      <c r="G36" s="26"/>
      <c r="H36" s="26"/>
      <c r="I36" s="26"/>
      <c r="J36" s="26"/>
      <c r="K36" s="30" t="str">
        <f>IFERROR(VLOOKUP($K$18,Blad4!$A$6:$Z$11,18,),"")</f>
        <v/>
      </c>
      <c r="L36" s="30"/>
      <c r="M36" s="30"/>
      <c r="N36" s="30"/>
      <c r="O36" s="30"/>
      <c r="P36" s="30"/>
      <c r="Q36" s="30"/>
      <c r="R36" s="24"/>
    </row>
    <row r="37" spans="1:18" ht="14.15" customHeight="1" x14ac:dyDescent="0.25">
      <c r="A37" s="23"/>
      <c r="B37" s="18" t="s">
        <v>81</v>
      </c>
      <c r="C37" s="26"/>
      <c r="D37" s="26"/>
      <c r="E37" s="19"/>
      <c r="F37" s="26"/>
      <c r="G37" s="26"/>
      <c r="H37" s="26"/>
      <c r="I37" s="26"/>
      <c r="J37" s="26"/>
      <c r="K37" s="30" t="str">
        <f>IFERROR(VLOOKUP($K$18,Blad4!$A$6:$Z$11,19,),"")</f>
        <v/>
      </c>
      <c r="L37" s="30"/>
      <c r="M37" s="30"/>
      <c r="N37" s="30"/>
      <c r="O37" s="30"/>
      <c r="P37" s="30"/>
      <c r="Q37" s="30"/>
      <c r="R37" s="24"/>
    </row>
    <row r="38" spans="1:18" ht="14.15" customHeight="1" x14ac:dyDescent="0.25">
      <c r="A38" s="23"/>
      <c r="B38" s="18" t="s">
        <v>64</v>
      </c>
      <c r="C38" s="26"/>
      <c r="D38" s="26"/>
      <c r="E38" s="26"/>
      <c r="F38" s="26"/>
      <c r="G38" s="19"/>
      <c r="H38" s="26"/>
      <c r="I38" s="26"/>
      <c r="J38" s="26"/>
      <c r="K38" s="30" t="str">
        <f>IFERROR(VLOOKUP($K$18,Blad4!$A$6:$Z$11,17,),"")</f>
        <v/>
      </c>
      <c r="L38" s="30"/>
      <c r="M38" s="30"/>
      <c r="N38" s="30"/>
      <c r="O38" s="30"/>
      <c r="P38" s="30"/>
      <c r="Q38" s="30"/>
      <c r="R38" s="24"/>
    </row>
    <row r="39" spans="1:18" ht="14.15" customHeight="1" x14ac:dyDescent="0.25">
      <c r="A39" s="23"/>
      <c r="B39" s="18" t="s">
        <v>82</v>
      </c>
      <c r="C39" s="26"/>
      <c r="D39" s="26"/>
      <c r="E39" s="26"/>
      <c r="F39" s="19"/>
      <c r="G39" s="26"/>
      <c r="H39" s="26"/>
      <c r="I39" s="26"/>
      <c r="J39" s="26"/>
      <c r="K39" s="30" t="str">
        <f>IFERROR(VLOOKUP($K$18,Blad4!$A$6:$Z$11,20,),"")</f>
        <v/>
      </c>
      <c r="L39" s="30"/>
      <c r="M39" s="30"/>
      <c r="N39" s="30" t="str">
        <f>IF(K39="","","W")</f>
        <v/>
      </c>
      <c r="O39" s="30"/>
      <c r="P39" s="30"/>
      <c r="Q39" s="22"/>
      <c r="R39" s="24"/>
    </row>
    <row r="40" spans="1:18" ht="14.15" customHeight="1" x14ac:dyDescent="0.25">
      <c r="A40" s="23"/>
      <c r="B40" s="18"/>
      <c r="C40" s="26"/>
      <c r="D40" s="26"/>
      <c r="E40" s="26"/>
      <c r="F40" s="26"/>
      <c r="G40" s="26"/>
      <c r="H40" s="26"/>
      <c r="I40" s="26"/>
      <c r="J40" s="26"/>
      <c r="K40" s="31"/>
      <c r="L40" s="31"/>
      <c r="M40" s="31"/>
      <c r="N40" s="31"/>
      <c r="O40" s="31"/>
      <c r="P40" s="31"/>
      <c r="Q40" s="31"/>
      <c r="R40" s="31"/>
    </row>
    <row r="41" spans="1:18" ht="12.75" customHeight="1" x14ac:dyDescent="0.25">
      <c r="A41" s="23"/>
      <c r="B41" s="18"/>
      <c r="C41" s="26"/>
      <c r="D41" s="26"/>
      <c r="E41" s="26"/>
      <c r="F41" s="26"/>
      <c r="G41" s="26"/>
      <c r="H41" s="26"/>
      <c r="I41" s="26"/>
      <c r="J41" s="26"/>
      <c r="K41" s="31"/>
      <c r="L41" s="31"/>
      <c r="M41" s="31"/>
      <c r="N41" s="31"/>
      <c r="O41" s="31"/>
      <c r="P41" s="31"/>
      <c r="Q41" s="31"/>
      <c r="R41" s="31"/>
    </row>
    <row r="42" spans="1:18" ht="12.75" hidden="1" customHeight="1" x14ac:dyDescent="0.25">
      <c r="A42" s="23"/>
      <c r="B42" s="18"/>
      <c r="C42" s="26"/>
      <c r="D42" s="19"/>
      <c r="E42" s="26"/>
      <c r="F42" s="26"/>
      <c r="G42" s="26"/>
      <c r="H42" s="26"/>
      <c r="I42" s="26"/>
      <c r="J42" s="26"/>
      <c r="K42" s="30"/>
      <c r="L42" s="30"/>
      <c r="M42" s="30"/>
      <c r="N42" s="30"/>
      <c r="O42" s="30"/>
      <c r="P42" s="30"/>
      <c r="Q42" s="30"/>
      <c r="R42" s="30"/>
    </row>
    <row r="43" spans="1:18" ht="12.75" hidden="1" customHeight="1" x14ac:dyDescent="0.25">
      <c r="A43" s="23"/>
      <c r="B43" s="18"/>
      <c r="C43" s="26"/>
      <c r="D43" s="19"/>
      <c r="E43" s="26"/>
      <c r="F43" s="26"/>
      <c r="G43" s="26"/>
      <c r="H43" s="26"/>
      <c r="I43" s="26"/>
      <c r="J43" s="26"/>
      <c r="K43" s="30"/>
      <c r="L43" s="30"/>
      <c r="M43" s="30"/>
      <c r="N43" s="30"/>
      <c r="O43" s="30"/>
      <c r="P43" s="30"/>
      <c r="Q43" s="30"/>
      <c r="R43" s="30"/>
    </row>
    <row r="44" spans="1:18" ht="9" hidden="1" customHeight="1" x14ac:dyDescent="0.25">
      <c r="A44" s="23"/>
      <c r="B44" s="18"/>
      <c r="C44" s="26"/>
      <c r="D44" s="1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3"/>
      <c r="R44" s="23"/>
    </row>
    <row r="45" spans="1:18" ht="17.25" hidden="1" customHeight="1" x14ac:dyDescent="0.25">
      <c r="A45" s="1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3"/>
      <c r="P45" s="23"/>
      <c r="Q45" s="23"/>
      <c r="R45" s="23"/>
    </row>
    <row r="46" spans="1:18" ht="12.75" hidden="1" customHeight="1" x14ac:dyDescent="0.25">
      <c r="A46" s="23"/>
      <c r="B46" s="18"/>
      <c r="C46" s="26"/>
      <c r="D46" s="26"/>
      <c r="E46" s="26"/>
      <c r="F46" s="26"/>
      <c r="G46" s="26"/>
      <c r="H46" s="26"/>
      <c r="I46" s="26"/>
      <c r="J46" s="26"/>
      <c r="K46" s="30"/>
      <c r="L46" s="30"/>
      <c r="M46" s="30"/>
      <c r="N46" s="30"/>
      <c r="O46" s="30"/>
      <c r="P46" s="30"/>
      <c r="Q46" s="30"/>
      <c r="R46" s="30"/>
    </row>
    <row r="47" spans="1:18" ht="12.75" hidden="1" customHeight="1" x14ac:dyDescent="0.25">
      <c r="A47" s="23"/>
      <c r="B47" s="18"/>
      <c r="C47" s="23"/>
      <c r="D47" s="26"/>
      <c r="E47" s="26"/>
      <c r="F47" s="26"/>
      <c r="G47" s="26"/>
      <c r="H47" s="19"/>
      <c r="I47" s="26"/>
      <c r="J47" s="26"/>
      <c r="K47" s="30"/>
      <c r="L47" s="30"/>
      <c r="M47" s="30"/>
      <c r="N47" s="30"/>
      <c r="O47" s="30"/>
      <c r="P47" s="30"/>
      <c r="Q47" s="30"/>
      <c r="R47" s="30"/>
    </row>
    <row r="48" spans="1:18" ht="12.75" hidden="1" customHeight="1" x14ac:dyDescent="0.25">
      <c r="A48" s="23"/>
      <c r="B48" s="18"/>
      <c r="C48" s="26"/>
      <c r="D48" s="26"/>
      <c r="E48" s="26"/>
      <c r="F48" s="26"/>
      <c r="G48" s="19"/>
      <c r="H48" s="26"/>
      <c r="I48" s="26"/>
      <c r="J48" s="26"/>
      <c r="K48" s="30"/>
      <c r="L48" s="30"/>
      <c r="M48" s="30"/>
      <c r="N48" s="30"/>
      <c r="O48" s="30"/>
      <c r="P48" s="30"/>
      <c r="Q48" s="30"/>
      <c r="R48" s="30"/>
    </row>
    <row r="49" spans="1:18" ht="12.75" hidden="1" customHeight="1" x14ac:dyDescent="0.25">
      <c r="A49" s="23"/>
      <c r="B49" s="18"/>
      <c r="C49" s="26"/>
      <c r="D49" s="19"/>
      <c r="E49" s="26"/>
      <c r="F49" s="26"/>
      <c r="G49" s="26"/>
      <c r="H49" s="26"/>
      <c r="I49" s="26"/>
      <c r="J49" s="26"/>
      <c r="K49" s="30"/>
      <c r="L49" s="30"/>
      <c r="M49" s="30"/>
      <c r="N49" s="30"/>
      <c r="O49" s="30"/>
      <c r="P49" s="30"/>
      <c r="Q49" s="30"/>
      <c r="R49" s="30"/>
    </row>
    <row r="50" spans="1:18" ht="12.75" hidden="1" customHeight="1" x14ac:dyDescent="0.25">
      <c r="A50" s="29"/>
      <c r="B50" s="23"/>
      <c r="C50" s="26"/>
      <c r="D50" s="26"/>
      <c r="E50" s="26"/>
      <c r="F50" s="26"/>
      <c r="G50" s="26"/>
      <c r="H50" s="26"/>
      <c r="I50" s="26"/>
      <c r="J50" s="26"/>
      <c r="K50" s="30"/>
      <c r="L50" s="30"/>
      <c r="M50" s="30"/>
      <c r="N50" s="30"/>
      <c r="O50" s="30"/>
      <c r="P50" s="30"/>
      <c r="Q50" s="30"/>
      <c r="R50" s="30"/>
    </row>
    <row r="51" spans="1:18" ht="12.75" hidden="1" customHeight="1" x14ac:dyDescent="0.25">
      <c r="A51" s="23"/>
      <c r="B51" s="18"/>
      <c r="C51" s="26"/>
      <c r="D51" s="19"/>
      <c r="E51" s="26"/>
      <c r="F51" s="26"/>
      <c r="G51" s="26"/>
      <c r="H51" s="26"/>
      <c r="I51" s="26"/>
      <c r="J51" s="26"/>
      <c r="K51" s="22"/>
      <c r="L51" s="22"/>
      <c r="M51" s="22"/>
      <c r="N51" s="22"/>
      <c r="O51" s="22"/>
      <c r="P51" s="22"/>
      <c r="Q51" s="22"/>
      <c r="R51" s="22"/>
    </row>
    <row r="52" spans="1:18" ht="12.75" hidden="1" customHeight="1" x14ac:dyDescent="0.25">
      <c r="A52" s="23"/>
      <c r="B52" s="18"/>
      <c r="C52" s="26"/>
      <c r="D52" s="26"/>
      <c r="E52" s="19"/>
      <c r="F52" s="26"/>
      <c r="G52" s="26"/>
      <c r="H52" s="26"/>
      <c r="I52" s="26"/>
      <c r="J52" s="26"/>
      <c r="K52" s="22"/>
      <c r="L52" s="22"/>
      <c r="M52" s="22"/>
      <c r="N52" s="22"/>
      <c r="O52" s="22"/>
      <c r="P52" s="22"/>
      <c r="Q52" s="22"/>
      <c r="R52" s="22"/>
    </row>
    <row r="53" spans="1:18" ht="12.75" hidden="1" customHeight="1" x14ac:dyDescent="0.25">
      <c r="A53" s="23"/>
      <c r="B53" s="18"/>
      <c r="C53" s="26"/>
      <c r="D53" s="26"/>
      <c r="E53" s="19"/>
      <c r="F53" s="26"/>
      <c r="G53" s="26"/>
      <c r="H53" s="26"/>
      <c r="I53" s="26"/>
      <c r="J53" s="26"/>
      <c r="K53" s="22"/>
      <c r="L53" s="22"/>
      <c r="M53" s="22"/>
      <c r="N53" s="22"/>
      <c r="O53" s="22"/>
      <c r="P53" s="22"/>
      <c r="Q53" s="22"/>
      <c r="R53" s="22"/>
    </row>
    <row r="54" spans="1:18" ht="12.75" hidden="1" customHeight="1" x14ac:dyDescent="0.25">
      <c r="A54" s="23"/>
      <c r="B54" s="18"/>
      <c r="C54" s="26"/>
      <c r="D54" s="26"/>
      <c r="E54" s="19"/>
      <c r="F54" s="26"/>
      <c r="G54" s="26"/>
      <c r="H54" s="26"/>
      <c r="I54" s="26"/>
      <c r="J54" s="26"/>
      <c r="K54" s="22"/>
      <c r="L54" s="22"/>
      <c r="M54" s="22"/>
      <c r="N54" s="22"/>
      <c r="O54" s="22"/>
      <c r="P54" s="22"/>
      <c r="Q54" s="22"/>
      <c r="R54" s="22"/>
    </row>
    <row r="55" spans="1:18" ht="12.75" hidden="1" customHeight="1" x14ac:dyDescent="0.25">
      <c r="A55" s="23"/>
      <c r="B55" s="18"/>
      <c r="C55" s="26"/>
      <c r="D55" s="26"/>
      <c r="E55" s="19"/>
      <c r="F55" s="26"/>
      <c r="G55" s="26"/>
      <c r="H55" s="26"/>
      <c r="I55" s="26"/>
      <c r="J55" s="26"/>
      <c r="K55" s="22"/>
      <c r="L55" s="22"/>
      <c r="M55" s="22"/>
      <c r="N55" s="22"/>
      <c r="O55" s="22"/>
      <c r="P55" s="22"/>
      <c r="Q55" s="22"/>
      <c r="R55" s="22"/>
    </row>
    <row r="56" spans="1:18" ht="12.75" hidden="1" customHeight="1" x14ac:dyDescent="0.25">
      <c r="A56" s="23"/>
      <c r="B56" s="18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</row>
    <row r="57" spans="1:18" ht="16.5" hidden="1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32"/>
      <c r="L57" s="32"/>
      <c r="M57" s="32"/>
      <c r="N57" s="32"/>
      <c r="O57" s="32"/>
      <c r="P57" s="32"/>
      <c r="Q57" s="32"/>
      <c r="R57" s="32"/>
    </row>
    <row r="58" spans="1:18" ht="12.5" hidden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32"/>
      <c r="L58" s="32"/>
      <c r="M58" s="32"/>
      <c r="N58" s="32"/>
      <c r="O58" s="32"/>
      <c r="P58" s="32"/>
      <c r="Q58" s="32"/>
      <c r="R58" s="32"/>
    </row>
    <row r="59" spans="1:18" ht="12.5" hidden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32"/>
      <c r="L59" s="32"/>
      <c r="M59" s="32"/>
      <c r="N59" s="32"/>
      <c r="O59" s="32"/>
      <c r="P59" s="32"/>
      <c r="Q59" s="32"/>
      <c r="R59" s="32"/>
    </row>
    <row r="60" spans="1:18" ht="12.5" hidden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32"/>
      <c r="L60" s="32"/>
      <c r="M60" s="32"/>
      <c r="N60" s="32"/>
      <c r="O60" s="32"/>
      <c r="P60" s="32"/>
      <c r="Q60" s="32"/>
      <c r="R60" s="32"/>
    </row>
    <row r="61" spans="1:18" ht="17.25" hidden="1" customHeight="1" x14ac:dyDescent="0.25">
      <c r="A61" s="19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3"/>
      <c r="P61" s="23"/>
      <c r="Q61" s="23"/>
      <c r="R61" s="23"/>
    </row>
    <row r="62" spans="1:18" ht="12.75" hidden="1" customHeight="1" x14ac:dyDescent="0.25">
      <c r="A62" s="23"/>
      <c r="B62" s="18"/>
      <c r="C62" s="26"/>
      <c r="D62" s="26"/>
      <c r="E62" s="26"/>
      <c r="F62" s="26"/>
      <c r="G62" s="19"/>
      <c r="H62" s="26"/>
      <c r="I62" s="26"/>
      <c r="J62" s="26"/>
      <c r="K62" s="30"/>
      <c r="L62" s="30"/>
      <c r="M62" s="30"/>
      <c r="N62" s="30"/>
      <c r="O62" s="30"/>
      <c r="P62" s="30"/>
      <c r="Q62" s="30"/>
      <c r="R62" s="30"/>
    </row>
    <row r="63" spans="1:18" ht="12.75" hidden="1" customHeight="1" x14ac:dyDescent="0.25">
      <c r="A63" s="23"/>
      <c r="B63" s="18"/>
      <c r="C63" s="26"/>
      <c r="D63" s="26"/>
      <c r="E63" s="26"/>
      <c r="F63" s="26"/>
      <c r="G63" s="19"/>
      <c r="H63" s="26"/>
      <c r="I63" s="26"/>
      <c r="J63" s="26"/>
      <c r="K63" s="30"/>
      <c r="L63" s="30"/>
      <c r="M63" s="30"/>
      <c r="N63" s="30"/>
      <c r="O63" s="30"/>
      <c r="P63" s="30"/>
      <c r="Q63" s="30"/>
      <c r="R63" s="30"/>
    </row>
    <row r="64" spans="1:18" ht="12.75" hidden="1" customHeight="1" x14ac:dyDescent="0.25">
      <c r="A64" s="23"/>
      <c r="B64" s="18"/>
      <c r="C64" s="26"/>
      <c r="D64" s="26"/>
      <c r="E64" s="26"/>
      <c r="F64" s="19"/>
      <c r="G64" s="26"/>
      <c r="H64" s="26"/>
      <c r="I64" s="26"/>
      <c r="J64" s="26"/>
      <c r="K64" s="30"/>
      <c r="L64" s="30"/>
      <c r="M64" s="30"/>
      <c r="N64" s="30"/>
      <c r="O64" s="30"/>
      <c r="P64" s="30"/>
      <c r="Q64" s="30"/>
      <c r="R64" s="30"/>
    </row>
    <row r="65" spans="1:18" ht="12.75" hidden="1" customHeight="1" x14ac:dyDescent="0.25">
      <c r="A65" s="23"/>
      <c r="B65" s="18"/>
      <c r="C65" s="26"/>
      <c r="D65" s="26"/>
      <c r="E65" s="26"/>
      <c r="F65" s="26"/>
      <c r="G65" s="19"/>
      <c r="H65" s="26"/>
      <c r="I65" s="26"/>
      <c r="J65" s="26"/>
      <c r="K65" s="30"/>
      <c r="L65" s="30"/>
      <c r="M65" s="30"/>
      <c r="N65" s="30"/>
      <c r="O65" s="30"/>
      <c r="P65" s="30"/>
      <c r="Q65" s="30"/>
      <c r="R65" s="30"/>
    </row>
    <row r="66" spans="1:18" ht="12.75" hidden="1" customHeight="1" x14ac:dyDescent="0.25">
      <c r="A66" s="23"/>
      <c r="B66" s="18"/>
      <c r="C66" s="26"/>
      <c r="D66" s="26"/>
      <c r="E66" s="26"/>
      <c r="F66" s="26"/>
      <c r="G66" s="19"/>
      <c r="H66" s="26"/>
      <c r="I66" s="26"/>
      <c r="J66" s="26"/>
      <c r="K66" s="30"/>
      <c r="L66" s="30"/>
      <c r="M66" s="30"/>
      <c r="N66" s="30"/>
      <c r="O66" s="30"/>
      <c r="P66" s="30"/>
      <c r="Q66" s="30"/>
      <c r="R66" s="30"/>
    </row>
    <row r="67" spans="1:18" ht="12.75" hidden="1" customHeight="1" x14ac:dyDescent="0.25">
      <c r="A67" s="23"/>
      <c r="B67" s="18"/>
      <c r="C67" s="26"/>
      <c r="D67" s="26"/>
      <c r="E67" s="26"/>
      <c r="F67" s="19"/>
      <c r="G67" s="26"/>
      <c r="H67" s="26"/>
      <c r="I67" s="26"/>
      <c r="J67" s="26"/>
      <c r="K67" s="30"/>
      <c r="L67" s="30"/>
      <c r="M67" s="30"/>
      <c r="N67" s="30"/>
      <c r="O67" s="30"/>
      <c r="P67" s="30"/>
      <c r="Q67" s="30"/>
      <c r="R67" s="30"/>
    </row>
    <row r="68" spans="1:18" ht="9" hidden="1" customHeight="1" x14ac:dyDescent="0.25">
      <c r="A68" s="23"/>
      <c r="B68" s="18"/>
      <c r="C68" s="26"/>
      <c r="D68" s="26"/>
      <c r="E68" s="26"/>
      <c r="F68" s="19"/>
      <c r="G68" s="26"/>
      <c r="H68" s="26"/>
      <c r="I68" s="26"/>
      <c r="J68" s="26"/>
      <c r="K68" s="26"/>
      <c r="L68" s="26"/>
      <c r="M68" s="26"/>
      <c r="N68" s="26"/>
      <c r="O68" s="23"/>
      <c r="P68" s="23"/>
      <c r="Q68" s="23"/>
      <c r="R68" s="23"/>
    </row>
    <row r="69" spans="1:18" ht="12.75" hidden="1" customHeight="1" x14ac:dyDescent="0.25">
      <c r="A69" s="29"/>
      <c r="B69" s="2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12.75" hidden="1" customHeight="1" x14ac:dyDescent="0.25">
      <c r="A70" s="23"/>
      <c r="B70" s="18"/>
      <c r="C70" s="26"/>
      <c r="D70" s="26"/>
      <c r="E70" s="19"/>
      <c r="F70" s="26"/>
      <c r="G70" s="26"/>
      <c r="H70" s="26"/>
      <c r="I70" s="26"/>
      <c r="J70" s="26"/>
      <c r="K70" s="30"/>
      <c r="L70" s="30"/>
      <c r="M70" s="30"/>
      <c r="N70" s="30"/>
      <c r="O70" s="30"/>
      <c r="P70" s="30"/>
      <c r="Q70" s="30"/>
      <c r="R70" s="30"/>
    </row>
    <row r="71" spans="1:18" ht="12.75" hidden="1" customHeight="1" x14ac:dyDescent="0.25">
      <c r="A71" s="23"/>
      <c r="B71" s="33"/>
      <c r="C71" s="33"/>
      <c r="D71" s="33"/>
      <c r="E71" s="33"/>
      <c r="F71" s="33"/>
      <c r="G71" s="33"/>
      <c r="H71" s="33"/>
      <c r="I71" s="33"/>
      <c r="J71" s="26"/>
      <c r="K71" s="30"/>
      <c r="L71" s="30"/>
      <c r="M71" s="30"/>
      <c r="N71" s="30"/>
      <c r="O71" s="30"/>
      <c r="P71" s="30"/>
      <c r="Q71" s="30"/>
      <c r="R71" s="30"/>
    </row>
    <row r="72" spans="1:18" ht="12.75" hidden="1" customHeight="1" x14ac:dyDescent="0.25">
      <c r="A72" s="23"/>
      <c r="B72" s="33"/>
      <c r="C72" s="33"/>
      <c r="D72" s="33"/>
      <c r="E72" s="33"/>
      <c r="F72" s="33"/>
      <c r="G72" s="33"/>
      <c r="H72" s="33"/>
      <c r="I72" s="33"/>
      <c r="J72" s="12"/>
      <c r="K72" s="30"/>
      <c r="L72" s="30"/>
      <c r="M72" s="30"/>
      <c r="N72" s="30"/>
      <c r="O72" s="30"/>
      <c r="P72" s="30"/>
      <c r="Q72" s="30"/>
      <c r="R72" s="30"/>
    </row>
    <row r="73" spans="1:18" ht="12.5" hidden="1" x14ac:dyDescent="0.25">
      <c r="A73" s="23"/>
      <c r="B73" s="18"/>
      <c r="C73" s="26"/>
      <c r="D73" s="26"/>
      <c r="E73" s="19"/>
      <c r="F73" s="26"/>
      <c r="G73" s="26"/>
      <c r="H73" s="26"/>
      <c r="I73" s="26"/>
      <c r="J73" s="12"/>
      <c r="K73" s="31"/>
      <c r="L73" s="31"/>
      <c r="M73" s="31"/>
      <c r="N73" s="31"/>
      <c r="O73" s="31"/>
      <c r="P73" s="31"/>
      <c r="Q73" s="31"/>
      <c r="R73" s="31"/>
    </row>
    <row r="74" spans="1:18" ht="12" hidden="1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1"/>
      <c r="L74" s="31"/>
      <c r="M74" s="31"/>
      <c r="N74" s="31"/>
      <c r="O74" s="31"/>
      <c r="P74" s="31"/>
      <c r="Q74" s="31"/>
      <c r="R74" s="31"/>
    </row>
    <row r="75" spans="1:18" ht="13" hidden="1" x14ac:dyDescent="0.25">
      <c r="A75" s="19"/>
      <c r="B75" s="18"/>
      <c r="C75" s="26"/>
      <c r="D75" s="26"/>
      <c r="E75" s="26"/>
      <c r="F75" s="26"/>
      <c r="G75" s="26"/>
      <c r="H75" s="26"/>
      <c r="I75" s="26"/>
      <c r="J75" s="26"/>
      <c r="K75" s="30"/>
      <c r="L75" s="30"/>
      <c r="M75" s="30"/>
      <c r="N75" s="30"/>
      <c r="O75" s="30"/>
      <c r="P75" s="30"/>
      <c r="Q75" s="30"/>
      <c r="R75" s="30"/>
    </row>
    <row r="76" spans="1:18" ht="13" hidden="1" x14ac:dyDescent="0.25">
      <c r="A76" s="23"/>
      <c r="B76" s="18"/>
      <c r="C76" s="26"/>
      <c r="D76" s="26"/>
      <c r="E76" s="19"/>
      <c r="F76" s="26"/>
      <c r="G76" s="26"/>
      <c r="H76" s="26"/>
      <c r="I76" s="26"/>
      <c r="J76" s="26"/>
      <c r="K76" s="22"/>
      <c r="L76" s="26"/>
      <c r="M76" s="26"/>
      <c r="N76" s="26"/>
      <c r="O76" s="23"/>
      <c r="P76" s="23"/>
      <c r="Q76" s="23"/>
      <c r="R76" s="23"/>
    </row>
    <row r="77" spans="1:18" ht="13" hidden="1" x14ac:dyDescent="0.25">
      <c r="A77" s="19"/>
      <c r="B77" s="18"/>
      <c r="C77" s="26"/>
      <c r="D77" s="26"/>
      <c r="E77" s="26"/>
      <c r="F77" s="26"/>
      <c r="G77" s="26"/>
      <c r="H77" s="26"/>
      <c r="I77" s="26"/>
      <c r="J77" s="26"/>
      <c r="K77" s="30"/>
      <c r="L77" s="30"/>
      <c r="M77" s="30"/>
      <c r="N77" s="30"/>
      <c r="O77" s="30"/>
      <c r="P77" s="30"/>
      <c r="Q77" s="30"/>
      <c r="R77" s="30"/>
    </row>
    <row r="78" spans="1:18" ht="13" hidden="1" x14ac:dyDescent="0.25">
      <c r="A78" s="23"/>
      <c r="B78" s="18"/>
      <c r="C78" s="26"/>
      <c r="D78" s="19"/>
      <c r="E78" s="26"/>
      <c r="F78" s="26"/>
      <c r="G78" s="26"/>
      <c r="H78" s="26"/>
      <c r="I78" s="26"/>
      <c r="J78" s="26"/>
      <c r="K78" s="30"/>
      <c r="L78" s="30"/>
      <c r="M78" s="30"/>
      <c r="N78" s="30"/>
      <c r="O78" s="30"/>
      <c r="P78" s="30"/>
      <c r="Q78" s="30"/>
      <c r="R78" s="30"/>
    </row>
    <row r="79" spans="1:18" ht="13" hidden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0"/>
      <c r="L79" s="30"/>
      <c r="M79" s="30"/>
      <c r="N79" s="30"/>
      <c r="O79" s="30"/>
      <c r="P79" s="30"/>
      <c r="Q79" s="30"/>
      <c r="R79" s="30"/>
    </row>
    <row r="80" spans="1:18" ht="13" hidden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0"/>
      <c r="L80" s="30"/>
      <c r="M80" s="30"/>
      <c r="N80" s="30"/>
      <c r="O80" s="30"/>
      <c r="P80" s="30"/>
      <c r="Q80" s="30"/>
      <c r="R80" s="30"/>
    </row>
    <row r="81" spans="1:18" ht="13" hidden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0"/>
      <c r="L81" s="30"/>
      <c r="M81" s="30"/>
      <c r="N81" s="30"/>
      <c r="O81" s="30"/>
      <c r="P81" s="30"/>
      <c r="Q81" s="30"/>
      <c r="R81" s="30"/>
    </row>
    <row r="82" spans="1:18" ht="13" hidden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0"/>
      <c r="L82" s="30"/>
      <c r="M82" s="30"/>
      <c r="N82" s="30"/>
      <c r="O82" s="30"/>
      <c r="P82" s="30"/>
      <c r="Q82" s="30"/>
      <c r="R82" s="30"/>
    </row>
    <row r="83" spans="1:18" ht="9" hidden="1" customHeight="1" x14ac:dyDescent="0.25">
      <c r="A83" s="23"/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3"/>
      <c r="P83" s="23"/>
      <c r="Q83" s="23"/>
      <c r="R83" s="23"/>
    </row>
    <row r="84" spans="1:18" ht="17.25" hidden="1" customHeight="1" x14ac:dyDescent="0.25">
      <c r="A84" s="19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24"/>
      <c r="M84" s="24"/>
      <c r="N84" s="24"/>
      <c r="O84" s="24"/>
      <c r="P84" s="24"/>
      <c r="Q84" s="24"/>
      <c r="R84" s="24"/>
    </row>
    <row r="85" spans="1:18" ht="12.75" hidden="1" customHeight="1" x14ac:dyDescent="0.25">
      <c r="A85" s="29"/>
      <c r="B85" s="2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3"/>
      <c r="P85" s="23"/>
      <c r="Q85" s="23"/>
      <c r="R85" s="23"/>
    </row>
    <row r="86" spans="1:18" ht="12.75" hidden="1" customHeight="1" x14ac:dyDescent="0.25">
      <c r="A86" s="23"/>
      <c r="B86" s="18"/>
      <c r="C86" s="26"/>
      <c r="D86" s="26"/>
      <c r="E86" s="19"/>
      <c r="F86" s="26"/>
      <c r="G86" s="26"/>
      <c r="H86" s="26"/>
      <c r="I86" s="26"/>
      <c r="J86" s="26"/>
      <c r="K86" s="30"/>
      <c r="L86" s="30"/>
      <c r="M86" s="30"/>
      <c r="N86" s="30"/>
      <c r="O86" s="30"/>
      <c r="P86" s="30"/>
      <c r="Q86" s="30"/>
      <c r="R86" s="30"/>
    </row>
    <row r="87" spans="1:18" ht="12.5" hidden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12.5" hidden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5" hidden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2.5" hidden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5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5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5" hidden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5" hidden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5" hidden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5" hidden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5" hidden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5" hidden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5" hidden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5" hidden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5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5" hidden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5" hidden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5" hidden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5" hidden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5" hidden="1" x14ac:dyDescent="0.25"/>
    <row r="107" spans="1:18" ht="12.5" hidden="1" x14ac:dyDescent="0.25"/>
    <row r="108" spans="1:18" ht="12.5" hidden="1" x14ac:dyDescent="0.25"/>
    <row r="109" spans="1:18" ht="12.5" hidden="1" x14ac:dyDescent="0.25"/>
    <row r="110" spans="1:18" ht="12.5" hidden="1" x14ac:dyDescent="0.25"/>
    <row r="111" spans="1:18" ht="12.5" hidden="1" x14ac:dyDescent="0.25"/>
    <row r="112" spans="1:18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</sheetData>
  <sheetProtection algorithmName="SHA-512" hashValue="DAMFVQ8m+hZjzdYPExOuKFOEFRqnX5NPmCGNDzKLAI7rPpCT+9zpNatRppqb949czgxcA/gOVyMC5zzpc46lBQ==" saltValue="PNJNI8B0CeJNZv2zu7Tl0A==" spinCount="100000" sheet="1" objects="1" scenarios="1"/>
  <mergeCells count="53">
    <mergeCell ref="K81:R81"/>
    <mergeCell ref="K82:R82"/>
    <mergeCell ref="K86:R86"/>
    <mergeCell ref="K73:R74"/>
    <mergeCell ref="K75:R75"/>
    <mergeCell ref="K77:R77"/>
    <mergeCell ref="K78:R78"/>
    <mergeCell ref="K79:R79"/>
    <mergeCell ref="K80:R80"/>
    <mergeCell ref="K65:R65"/>
    <mergeCell ref="K66:R66"/>
    <mergeCell ref="K67:R67"/>
    <mergeCell ref="K70:R70"/>
    <mergeCell ref="B71:I72"/>
    <mergeCell ref="K71:R72"/>
    <mergeCell ref="K64:R64"/>
    <mergeCell ref="K40:R41"/>
    <mergeCell ref="K42:R42"/>
    <mergeCell ref="K43:R43"/>
    <mergeCell ref="K46:R46"/>
    <mergeCell ref="K47:R47"/>
    <mergeCell ref="K48:R48"/>
    <mergeCell ref="K49:R49"/>
    <mergeCell ref="K50:R50"/>
    <mergeCell ref="K56:R60"/>
    <mergeCell ref="K62:R62"/>
    <mergeCell ref="K63:R63"/>
    <mergeCell ref="K33:Q33"/>
    <mergeCell ref="K36:Q36"/>
    <mergeCell ref="K37:Q37"/>
    <mergeCell ref="K38:Q38"/>
    <mergeCell ref="K39:M39"/>
    <mergeCell ref="N39:P39"/>
    <mergeCell ref="R18:Y18"/>
    <mergeCell ref="K30:Q30"/>
    <mergeCell ref="K22:Q22"/>
    <mergeCell ref="K23:M23"/>
    <mergeCell ref="N23:P23"/>
    <mergeCell ref="K24:Q24"/>
    <mergeCell ref="K25:M25"/>
    <mergeCell ref="N25:P25"/>
    <mergeCell ref="K26:Q26"/>
    <mergeCell ref="K27:Q27"/>
    <mergeCell ref="K28:M28"/>
    <mergeCell ref="N28:P28"/>
    <mergeCell ref="K29:Q29"/>
    <mergeCell ref="K21:M21"/>
    <mergeCell ref="N21:P21"/>
    <mergeCell ref="A14:P14"/>
    <mergeCell ref="A9:Q11"/>
    <mergeCell ref="A12:P12"/>
    <mergeCell ref="K15:Q16"/>
    <mergeCell ref="K18:Q18"/>
  </mergeCells>
  <conditionalFormatting sqref="K18">
    <cfRule type="cellIs" dxfId="26" priority="26" operator="equal">
      <formula>""</formula>
    </cfRule>
    <cfRule type="cellIs" dxfId="25" priority="27" operator="equal">
      <formula>"Sélectionnez vos panneaux solaires ici"</formula>
    </cfRule>
  </conditionalFormatting>
  <conditionalFormatting sqref="K21 K56 K50:R55 K76:R76 R21 K15 R15:R16">
    <cfRule type="cellIs" dxfId="24" priority="25" operator="equal">
      <formula>"Niet van toepassing"</formula>
    </cfRule>
  </conditionalFormatting>
  <conditionalFormatting sqref="K19:K20">
    <cfRule type="cellIs" dxfId="23" priority="24" operator="equal">
      <formula>"Niet van toepassing"</formula>
    </cfRule>
  </conditionalFormatting>
  <conditionalFormatting sqref="K42:R43 K40">
    <cfRule type="cellIs" dxfId="22" priority="23" operator="equal">
      <formula>"Niet van toepassing"</formula>
    </cfRule>
  </conditionalFormatting>
  <conditionalFormatting sqref="K46:R49">
    <cfRule type="cellIs" dxfId="21" priority="22" operator="equal">
      <formula>"Niet van toepassing"</formula>
    </cfRule>
  </conditionalFormatting>
  <conditionalFormatting sqref="K73">
    <cfRule type="cellIs" dxfId="20" priority="19" operator="equal">
      <formula>"Niet van toepassing"</formula>
    </cfRule>
  </conditionalFormatting>
  <conditionalFormatting sqref="K62:R67">
    <cfRule type="cellIs" dxfId="19" priority="21" operator="equal">
      <formula>"Niet van toepassing"</formula>
    </cfRule>
  </conditionalFormatting>
  <conditionalFormatting sqref="K70:R70 K71">
    <cfRule type="cellIs" dxfId="18" priority="20" operator="equal">
      <formula>"Niet van toepassing"</formula>
    </cfRule>
  </conditionalFormatting>
  <conditionalFormatting sqref="K75:R75">
    <cfRule type="cellIs" dxfId="17" priority="18" operator="equal">
      <formula>"Niet van toepassing"</formula>
    </cfRule>
  </conditionalFormatting>
  <conditionalFormatting sqref="K77:R77">
    <cfRule type="cellIs" dxfId="16" priority="17" operator="equal">
      <formula>"Niet van toepassing"</formula>
    </cfRule>
  </conditionalFormatting>
  <conditionalFormatting sqref="K78:R82">
    <cfRule type="cellIs" dxfId="15" priority="16" operator="equal">
      <formula>"Niet van toepassing"</formula>
    </cfRule>
  </conditionalFormatting>
  <conditionalFormatting sqref="K86:R86">
    <cfRule type="cellIs" dxfId="14" priority="15" operator="equal">
      <formula>"Niet van toepassing"</formula>
    </cfRule>
  </conditionalFormatting>
  <conditionalFormatting sqref="K57:R57">
    <cfRule type="cellIs" dxfId="13" priority="14" operator="equal">
      <formula>"Niet van toepassing"</formula>
    </cfRule>
  </conditionalFormatting>
  <conditionalFormatting sqref="N28">
    <cfRule type="cellIs" dxfId="12" priority="10" operator="equal">
      <formula>"Niet van toepassing"</formula>
    </cfRule>
  </conditionalFormatting>
  <conditionalFormatting sqref="K22 R22">
    <cfRule type="cellIs" dxfId="11" priority="13" operator="equal">
      <formula>"Niet van toepassing"</formula>
    </cfRule>
  </conditionalFormatting>
  <conditionalFormatting sqref="K33 R33">
    <cfRule type="cellIs" dxfId="10" priority="8" operator="equal">
      <formula>"Niet van toepassing"</formula>
    </cfRule>
  </conditionalFormatting>
  <conditionalFormatting sqref="K36 R36">
    <cfRule type="cellIs" dxfId="9" priority="7" operator="equal">
      <formula>"Niet van toepassing"</formula>
    </cfRule>
  </conditionalFormatting>
  <conditionalFormatting sqref="N23 K23:K30 R23:R30">
    <cfRule type="cellIs" dxfId="8" priority="12" operator="equal">
      <formula>"Niet van toepassing"</formula>
    </cfRule>
  </conditionalFormatting>
  <conditionalFormatting sqref="N25">
    <cfRule type="cellIs" dxfId="7" priority="11" operator="equal">
      <formula>"Niet van toepassing"</formula>
    </cfRule>
  </conditionalFormatting>
  <conditionalFormatting sqref="N21">
    <cfRule type="cellIs" dxfId="6" priority="9" operator="equal">
      <formula>"Niet van toepassing"</formula>
    </cfRule>
  </conditionalFormatting>
  <conditionalFormatting sqref="K37 R37">
    <cfRule type="cellIs" dxfId="5" priority="6" operator="equal">
      <formula>"Niet van toepassing"</formula>
    </cfRule>
  </conditionalFormatting>
  <conditionalFormatting sqref="K38 R38">
    <cfRule type="cellIs" dxfId="4" priority="5" operator="equal">
      <formula>"Niet van toepassing"</formula>
    </cfRule>
  </conditionalFormatting>
  <conditionalFormatting sqref="K39 R39">
    <cfRule type="cellIs" dxfId="3" priority="4" operator="equal">
      <formula>"Niet van toepassing"</formula>
    </cfRule>
  </conditionalFormatting>
  <conditionalFormatting sqref="N39">
    <cfRule type="cellIs" dxfId="2" priority="3" operator="equal">
      <formula>"Niet van toepassing"</formula>
    </cfRule>
  </conditionalFormatting>
  <conditionalFormatting sqref="R18:Y18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Blad4!$A$5:$A$11</xm:f>
          </x14:formula1>
          <xm:sqref>K18:Q18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20.45312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8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17"/>
      <c r="Y3" s="17"/>
      <c r="Z3" s="17"/>
      <c r="AA3" s="38" t="s">
        <v>6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P3" s="6" t="s">
        <v>7</v>
      </c>
      <c r="AR3" s="38" t="s">
        <v>1</v>
      </c>
      <c r="AS3" s="38"/>
      <c r="AT3" s="38"/>
      <c r="AU3" s="38"/>
      <c r="AV3" s="38"/>
    </row>
    <row r="4" spans="1:50" ht="14.5" x14ac:dyDescent="0.35">
      <c r="A4" s="7" t="s">
        <v>9</v>
      </c>
      <c r="B4" s="7" t="s">
        <v>85</v>
      </c>
      <c r="C4" s="4" t="s">
        <v>25</v>
      </c>
      <c r="D4" s="4" t="s">
        <v>87</v>
      </c>
      <c r="E4" s="4" t="s">
        <v>66</v>
      </c>
      <c r="F4" s="4" t="s">
        <v>28</v>
      </c>
      <c r="G4" s="4" t="s">
        <v>92</v>
      </c>
      <c r="H4" s="4" t="s">
        <v>30</v>
      </c>
      <c r="I4" s="4" t="s">
        <v>93</v>
      </c>
      <c r="J4" s="4" t="s">
        <v>32</v>
      </c>
      <c r="K4" s="4" t="s">
        <v>94</v>
      </c>
      <c r="L4" s="4" t="s">
        <v>34</v>
      </c>
      <c r="M4" s="4" t="s">
        <v>95</v>
      </c>
      <c r="N4" s="4" t="s">
        <v>96</v>
      </c>
      <c r="O4" s="4" t="s">
        <v>37</v>
      </c>
      <c r="P4" s="4" t="s">
        <v>77</v>
      </c>
      <c r="Q4" s="4" t="s">
        <v>100</v>
      </c>
      <c r="R4" s="4" t="s">
        <v>98</v>
      </c>
      <c r="S4" s="4" t="s">
        <v>99</v>
      </c>
      <c r="T4" s="4" t="s">
        <v>101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86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83</v>
      </c>
      <c r="D6" s="9" t="s">
        <v>88</v>
      </c>
      <c r="E6" s="9" t="s">
        <v>91</v>
      </c>
      <c r="F6" s="10">
        <v>76.599999999999994</v>
      </c>
      <c r="G6" s="9" t="s">
        <v>91</v>
      </c>
      <c r="H6" s="9">
        <v>3.22</v>
      </c>
      <c r="I6" s="9" t="s">
        <v>91</v>
      </c>
      <c r="J6" s="9">
        <v>1.4999999999999999E-2</v>
      </c>
      <c r="K6" s="9" t="s">
        <v>91</v>
      </c>
      <c r="L6" s="9">
        <v>0.92</v>
      </c>
      <c r="M6" s="10">
        <v>2.25</v>
      </c>
      <c r="N6" s="9" t="s">
        <v>83</v>
      </c>
      <c r="O6" s="9" t="s">
        <v>83</v>
      </c>
      <c r="P6" s="9" t="s">
        <v>97</v>
      </c>
      <c r="Q6" s="9" t="s">
        <v>105</v>
      </c>
      <c r="R6" s="9" t="s">
        <v>84</v>
      </c>
      <c r="S6" s="9" t="s">
        <v>91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83</v>
      </c>
      <c r="D7" s="9" t="s">
        <v>88</v>
      </c>
      <c r="E7" s="9" t="s">
        <v>91</v>
      </c>
      <c r="F7" s="10">
        <v>77</v>
      </c>
      <c r="G7" s="9" t="s">
        <v>91</v>
      </c>
      <c r="H7" s="9">
        <v>3.87</v>
      </c>
      <c r="I7" s="9" t="s">
        <v>91</v>
      </c>
      <c r="J7" s="9">
        <v>1.2E-2</v>
      </c>
      <c r="K7" s="9" t="s">
        <v>91</v>
      </c>
      <c r="L7" s="9">
        <v>0.92</v>
      </c>
      <c r="M7" s="10">
        <v>2.25</v>
      </c>
      <c r="N7" s="9" t="s">
        <v>83</v>
      </c>
      <c r="O7" s="9" t="s">
        <v>83</v>
      </c>
      <c r="P7" s="9" t="s">
        <v>97</v>
      </c>
      <c r="Q7" s="9" t="s">
        <v>105</v>
      </c>
      <c r="R7" s="9" t="s">
        <v>84</v>
      </c>
      <c r="S7" s="9" t="s">
        <v>91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83</v>
      </c>
      <c r="D8" s="9" t="s">
        <v>88</v>
      </c>
      <c r="E8" s="9" t="s">
        <v>91</v>
      </c>
      <c r="F8" s="10">
        <v>79.400000000000006</v>
      </c>
      <c r="G8" s="9" t="s">
        <v>91</v>
      </c>
      <c r="H8" s="9">
        <v>3.86</v>
      </c>
      <c r="I8" s="9" t="s">
        <v>91</v>
      </c>
      <c r="J8" s="9">
        <v>1.2999999999999999E-2</v>
      </c>
      <c r="K8" s="9" t="s">
        <v>91</v>
      </c>
      <c r="L8" s="9">
        <v>0.94</v>
      </c>
      <c r="M8" s="10">
        <v>2.4300000000000002</v>
      </c>
      <c r="N8" s="9" t="s">
        <v>83</v>
      </c>
      <c r="O8" s="9" t="s">
        <v>83</v>
      </c>
      <c r="P8" s="9" t="s">
        <v>97</v>
      </c>
      <c r="Q8" s="9" t="s">
        <v>105</v>
      </c>
      <c r="R8" s="9" t="s">
        <v>84</v>
      </c>
      <c r="S8" s="9" t="s">
        <v>91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83</v>
      </c>
      <c r="D9" s="9" t="s">
        <v>88</v>
      </c>
      <c r="E9" s="9" t="s">
        <v>91</v>
      </c>
      <c r="F9" s="10">
        <v>80.2</v>
      </c>
      <c r="G9" s="9" t="s">
        <v>91</v>
      </c>
      <c r="H9" s="9">
        <v>3.83</v>
      </c>
      <c r="I9" s="9" t="s">
        <v>91</v>
      </c>
      <c r="J9" s="9">
        <v>1.4999999999999999E-2</v>
      </c>
      <c r="K9" s="9" t="s">
        <v>91</v>
      </c>
      <c r="L9" s="9">
        <v>0.94</v>
      </c>
      <c r="M9" s="10">
        <v>2.4300000000000002</v>
      </c>
      <c r="N9" s="9" t="s">
        <v>83</v>
      </c>
      <c r="O9" s="9" t="s">
        <v>83</v>
      </c>
      <c r="P9" s="9" t="s">
        <v>97</v>
      </c>
      <c r="Q9" s="9" t="s">
        <v>105</v>
      </c>
      <c r="R9" s="9" t="s">
        <v>84</v>
      </c>
      <c r="S9" s="9" t="s">
        <v>91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83</v>
      </c>
      <c r="D10" s="9" t="s">
        <v>89</v>
      </c>
      <c r="E10" s="9" t="s">
        <v>91</v>
      </c>
      <c r="F10" s="10">
        <v>66.3</v>
      </c>
      <c r="G10" s="9" t="s">
        <v>91</v>
      </c>
      <c r="H10" s="9">
        <v>0.78</v>
      </c>
      <c r="I10" s="9" t="s">
        <v>91</v>
      </c>
      <c r="J10" s="9">
        <v>1.2E-2</v>
      </c>
      <c r="K10" s="9" t="s">
        <v>91</v>
      </c>
      <c r="L10" s="9">
        <v>1</v>
      </c>
      <c r="M10" s="10">
        <v>0.98</v>
      </c>
      <c r="N10" s="9" t="s">
        <v>83</v>
      </c>
      <c r="O10" s="9" t="s">
        <v>83</v>
      </c>
      <c r="P10" s="9" t="s">
        <v>97</v>
      </c>
      <c r="Q10" s="9" t="s">
        <v>105</v>
      </c>
      <c r="R10" s="9" t="s">
        <v>84</v>
      </c>
      <c r="S10" s="9" t="s">
        <v>91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83</v>
      </c>
      <c r="D11" s="9" t="s">
        <v>90</v>
      </c>
      <c r="E11" s="9" t="s">
        <v>91</v>
      </c>
      <c r="F11" s="10">
        <v>78.7</v>
      </c>
      <c r="G11" s="9" t="s">
        <v>91</v>
      </c>
      <c r="H11" s="9">
        <v>2.99</v>
      </c>
      <c r="I11" s="9" t="s">
        <v>91</v>
      </c>
      <c r="J11" s="9">
        <v>1.4999999999999999E-2</v>
      </c>
      <c r="K11" s="9" t="s">
        <v>91</v>
      </c>
      <c r="L11" s="9">
        <v>1.27</v>
      </c>
      <c r="M11" s="10">
        <v>0.46</v>
      </c>
      <c r="N11" s="9" t="s">
        <v>83</v>
      </c>
      <c r="O11" s="9" t="s">
        <v>83</v>
      </c>
      <c r="P11" s="9" t="s">
        <v>97</v>
      </c>
      <c r="Q11" s="9" t="s">
        <v>105</v>
      </c>
      <c r="R11" s="9" t="s">
        <v>84</v>
      </c>
      <c r="S11" s="9" t="s">
        <v>91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3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Nederlands</vt:lpstr>
      <vt:lpstr>Blad2</vt:lpstr>
      <vt:lpstr>français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2019-04-03T13:14:16Z</cp:lastPrinted>
  <dcterms:created xsi:type="dcterms:W3CDTF">2018-04-13T09:50:30Z</dcterms:created>
  <dcterms:modified xsi:type="dcterms:W3CDTF">2024-05-24T14:56:22Z</dcterms:modified>
</cp:coreProperties>
</file>