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Solar\Walloon region\"/>
    </mc:Choice>
  </mc:AlternateContent>
  <xr:revisionPtr revIDLastSave="0" documentId="13_ncr:1_{089A9B5B-9C54-45ED-BE15-F4170CD12B02}" xr6:coauthVersionLast="47" xr6:coauthVersionMax="47" xr10:uidLastSave="{00000000-0000-0000-0000-000000000000}"/>
  <workbookProtection workbookAlgorithmName="SHA-512" workbookHashValue="Nj3CfhGGwfvfSH4b1t0iT9P+kw9gi7RPkx5+fHVzo6NceLO0LtOVk6ZRppN3n1QpS8tn2vfObhdPWM5vjl7lPw==" workbookSaltValue="9/J+9I74987wiUbRuqEUwA==" workbookSpinCount="100000" lockStructure="1"/>
  <bookViews>
    <workbookView xWindow="28690" yWindow="-110" windowWidth="29020" windowHeight="1582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3" l="1"/>
  <c r="L40" i="3" s="1"/>
  <c r="K38" i="3"/>
  <c r="K39" i="3"/>
  <c r="K37" i="3"/>
  <c r="K34" i="3"/>
  <c r="K31" i="3"/>
  <c r="K30" i="3"/>
  <c r="K29" i="3"/>
  <c r="M29" i="3" s="1"/>
  <c r="K28" i="3"/>
  <c r="K27" i="3"/>
  <c r="K26" i="3"/>
  <c r="M26" i="3" s="1"/>
  <c r="K25" i="3"/>
  <c r="K24" i="3"/>
  <c r="M24" i="3" s="1"/>
  <c r="K23" i="3"/>
  <c r="K22" i="3"/>
  <c r="M22" i="3" s="1"/>
  <c r="K21" i="3"/>
  <c r="K16" i="3"/>
  <c r="K20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9" i="3" l="1"/>
</calcChain>
</file>

<file path=xl/sharedStrings.xml><?xml version="1.0" encoding="utf-8"?>
<sst xmlns="http://schemas.openxmlformats.org/spreadsheetml/2006/main" count="137" uniqueCount="62">
  <si>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</si>
  <si>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</si>
  <si>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</si>
  <si>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</si>
  <si>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</si>
  <si>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</si>
  <si>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</si>
  <si>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</si>
  <si>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</si>
  <si>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</si>
  <si>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</si>
  <si>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</si>
  <si>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</si>
  <si>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Inclinaison :</t>
  </si>
  <si>
    <t>Ombrage</t>
  </si>
  <si>
    <t>Inclinaison</t>
  </si>
  <si>
    <t>Oriëntation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</si>
  <si>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</si>
  <si>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</si>
  <si>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</si>
  <si>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</si>
  <si>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</si>
  <si>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</si>
  <si>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</si>
  <si>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</si>
  <si>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</si>
  <si>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</si>
  <si>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</si>
  <si>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a1 connu</t>
  </si>
  <si>
    <t>a2 connu</t>
  </si>
  <si>
    <t>Circulateurs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</si>
  <si>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</si>
  <si>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</si>
  <si>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</si>
  <si>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</si>
  <si>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</si>
  <si>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</si>
  <si>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</si>
  <si>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</si>
  <si>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</si>
  <si>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</si>
  <si>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</si>
  <si>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Pompe immergée</t>
  </si>
  <si>
    <t>Oui</t>
  </si>
  <si>
    <t>Pompe 1</t>
  </si>
  <si>
    <t>Capteur plan vitré</t>
  </si>
  <si>
    <t>Tubes sous vide (CPC</t>
  </si>
  <si>
    <t>Connecté à une piscine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</si>
  <si>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</si>
  <si>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</si>
  <si>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</si>
  <si>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</si>
  <si>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</si>
  <si>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</si>
  <si>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</si>
  <si>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</si>
  <si>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</si>
  <si>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</si>
  <si>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Type de pompe :</t>
  </si>
  <si>
    <t>Introduction directe de la puissance installée :</t>
  </si>
  <si>
    <t>Puissance installée :</t>
  </si>
  <si>
    <t>Ce certificat est valable à partir du 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</si>
</sst>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9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41</xdr:row>
      <xdr:rowOff>126791</xdr:rowOff>
    </xdr:from>
    <xdr:to>
      <xdr:col>17</xdr:col>
      <xdr:colOff>16565</xdr:colOff>
      <xdr:row>43</xdr:row>
      <xdr:rowOff>0</xdr:rowOff>
    </xdr:to>
    <xdr:pic>
      <xdr:nvPicPr>
        <xdr:cNvPr id="6" name="Bild 5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222916"/>
          <a:ext cx="5874440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Normal="115" zoomScaleSheetLayoutView="100" zoomScalePageLayoutView="115" workbookViewId="0">
      <selection activeCell="K19" sqref="K19:Q19"/>
    </sheetView>
  </sheetViews>
  <sheetFormatPr defaultColWidth="0" defaultRowHeight="12.75" customHeight="1" zeroHeight="1" x14ac:dyDescent="0.25"/>
  <cols>
    <col min="1" max="16" width="5.1796875" style="24" customWidth="1"/>
    <col min="17" max="17" width="6" style="24" customWidth="1"/>
    <col min="18" max="18" width="48.453125" style="24" customWidth="1"/>
    <col min="19" max="20" width="5" style="18" hidden="1" customWidth="1"/>
    <col min="21" max="16382" width="9" style="18" hidden="1"/>
    <col min="16383" max="16383" width="6.7265625" style="18" hidden="1" customWidth="1"/>
    <col min="16384" max="16384" width="16.54296875" style="18" hidden="1" customWidth="1"/>
  </cols>
  <sheetData>
    <row r="1" spans="1:18" ht="16.5" customHeight="1" x14ac:dyDescent="0.25">
      <c r="R1" s="17"/>
    </row>
    <row r="2" spans="1:18" ht="13" x14ac:dyDescent="0.25">
      <c r="R2" s="17"/>
    </row>
    <row r="3" spans="1:18" ht="13" x14ac:dyDescent="0.25">
      <c r="R3" s="17"/>
    </row>
    <row r="4" spans="1:18" ht="13" x14ac:dyDescent="0.25">
      <c r="R4" s="17"/>
    </row>
    <row r="5" spans="1:18" ht="13" x14ac:dyDescent="0.25">
      <c r="R5" s="17"/>
    </row>
    <row r="6" spans="1:18" ht="13" x14ac:dyDescent="0.25">
      <c r="R6" s="17"/>
    </row>
    <row r="7" spans="1:18" ht="13" x14ac:dyDescent="0.25">
      <c r="R7" s="17"/>
    </row>
    <row r="8" spans="1:18" ht="14.15" customHeight="1" x14ac:dyDescent="0.25">
      <c r="R8" s="17"/>
    </row>
    <row r="9" spans="1:18" ht="14.15" customHeight="1" x14ac:dyDescent="0.25">
      <c r="A9" s="37" t="s">
        <v>21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7"/>
    </row>
    <row r="10" spans="1:18" ht="14.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7"/>
    </row>
    <row r="11" spans="1:18" ht="14.1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7"/>
    </row>
    <row r="12" spans="1:18" ht="14.15" customHeight="1" x14ac:dyDescent="0.25">
      <c r="A12" s="37" t="s">
        <v>61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2"/>
      <c r="R12" s="7"/>
    </row>
    <row r="13" spans="1:18" ht="14.15" customHeight="1" x14ac:dyDescent="0.25">
      <c r="B13" s="20"/>
      <c r="C13" s="25"/>
      <c r="D13" s="25"/>
      <c r="E13" s="25"/>
      <c r="F13" s="25"/>
      <c r="G13" s="25"/>
      <c r="H13" s="19"/>
      <c r="I13" s="25"/>
      <c r="J13" s="25"/>
      <c r="K13" s="33"/>
      <c r="L13" s="33"/>
      <c r="M13" s="33"/>
      <c r="N13" s="33"/>
      <c r="O13" s="33"/>
      <c r="P13" s="33"/>
      <c r="Q13" s="33"/>
      <c r="R13" s="17"/>
    </row>
    <row r="14" spans="1:18" ht="14.15" customHeight="1" x14ac:dyDescent="0.25">
      <c r="A14" s="17" t="s">
        <v>23</v>
      </c>
      <c r="B14" s="20"/>
      <c r="C14" s="25"/>
      <c r="D14" s="25"/>
      <c r="E14" s="25"/>
      <c r="F14" s="19"/>
      <c r="G14" s="25"/>
      <c r="H14" s="25"/>
      <c r="I14" s="25"/>
      <c r="J14" s="25"/>
      <c r="K14" s="33"/>
      <c r="L14" s="33"/>
      <c r="M14" s="33"/>
      <c r="N14" s="33"/>
      <c r="O14" s="33"/>
      <c r="P14" s="33"/>
      <c r="Q14" s="33"/>
      <c r="R14" s="17"/>
    </row>
    <row r="15" spans="1:18" ht="14.15" customHeight="1" x14ac:dyDescent="0.25">
      <c r="A15" s="17"/>
      <c r="B15" s="20"/>
      <c r="C15" s="25"/>
      <c r="D15" s="25"/>
      <c r="E15" s="25"/>
      <c r="F15" s="19"/>
      <c r="G15" s="25"/>
      <c r="H15" s="25"/>
      <c r="I15" s="25"/>
      <c r="J15" s="25"/>
      <c r="K15" s="30"/>
      <c r="L15" s="30"/>
      <c r="M15" s="30"/>
      <c r="N15" s="30"/>
      <c r="O15" s="30"/>
      <c r="P15" s="30"/>
      <c r="Q15" s="30"/>
      <c r="R15" s="17"/>
    </row>
    <row r="16" spans="1:18" ht="14.15" customHeight="1" x14ac:dyDescent="0.25">
      <c r="A16" s="17"/>
      <c r="B16" s="20" t="s">
        <v>47</v>
      </c>
      <c r="C16" s="25"/>
      <c r="D16" s="25"/>
      <c r="E16" s="25"/>
      <c r="F16" s="19"/>
      <c r="G16" s="25"/>
      <c r="H16" s="25"/>
      <c r="I16" s="25"/>
      <c r="J16" s="25"/>
      <c r="K16" s="33" t="str">
        <f>IFERROR(VLOOKUP($K$19,'DATA FR'!$A$6:$AF$151,2,),"")</f>
        <v/>
      </c>
      <c r="L16" s="33"/>
      <c r="M16" s="33"/>
      <c r="N16" s="33"/>
      <c r="O16" s="33"/>
      <c r="P16" s="30"/>
      <c r="Q16" s="30"/>
      <c r="R16" s="17"/>
    </row>
    <row r="17" spans="1:25" ht="14.15" customHeight="1" x14ac:dyDescent="0.25">
      <c r="A17" s="17"/>
      <c r="B17" s="20"/>
      <c r="C17" s="25"/>
      <c r="D17" s="25"/>
      <c r="E17" s="25"/>
      <c r="F17" s="19"/>
      <c r="G17" s="25"/>
      <c r="H17" s="25"/>
      <c r="I17" s="25"/>
      <c r="J17" s="25"/>
      <c r="K17" s="30"/>
      <c r="L17" s="30"/>
      <c r="M17" s="30"/>
      <c r="N17" s="30"/>
      <c r="O17" s="30"/>
      <c r="P17" s="30"/>
      <c r="Q17" s="30"/>
      <c r="R17" s="17"/>
    </row>
    <row r="18" spans="1:25" ht="14.15" customHeight="1" x14ac:dyDescent="0.25">
      <c r="A18" s="19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5" ht="14.15" customHeight="1" x14ac:dyDescent="0.25">
      <c r="B19" s="20" t="s">
        <v>20</v>
      </c>
      <c r="C19" s="25"/>
      <c r="D19" s="25"/>
      <c r="E19" s="25"/>
      <c r="F19" s="25"/>
      <c r="G19" s="25"/>
      <c r="H19" s="25"/>
      <c r="I19" s="19"/>
      <c r="J19" s="25"/>
      <c r="K19" s="38" t="s">
        <v>24</v>
      </c>
      <c r="L19" s="38"/>
      <c r="M19" s="38"/>
      <c r="N19" s="38"/>
      <c r="O19" s="38"/>
      <c r="P19" s="38"/>
      <c r="Q19" s="38"/>
      <c r="R19" s="33" t="str">
        <f>IF(OR(K19='DATA FR'!A5,K19=""),"","   &lt;======  Sélectionnez vos panneaux solaires ici")</f>
        <v/>
      </c>
      <c r="S19" s="33"/>
      <c r="T19" s="33"/>
      <c r="U19" s="33"/>
      <c r="V19" s="33"/>
      <c r="W19" s="33"/>
      <c r="X19" s="33"/>
      <c r="Y19" s="33"/>
    </row>
    <row r="20" spans="1:25" ht="14.15" customHeight="1" x14ac:dyDescent="0.25">
      <c r="B20" s="20" t="s">
        <v>48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IFERROR(VLOOKUP($K$19,'DATA FR'!$A$6:$AF$151,5,),"")</f>
        <v/>
      </c>
      <c r="L20" s="33"/>
      <c r="M20" s="33"/>
      <c r="N20" s="33"/>
      <c r="O20" s="33"/>
      <c r="P20" s="23"/>
      <c r="Q20" s="23"/>
      <c r="R20" s="23"/>
    </row>
    <row r="21" spans="1:25" ht="14.15" customHeight="1" x14ac:dyDescent="0.25">
      <c r="B21" s="20" t="s">
        <v>49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IFERROR(VLOOKUP($K$19,'DATA FR'!$A$6:$AF$151,6,),"")</f>
        <v/>
      </c>
      <c r="L21" s="33"/>
      <c r="M21" s="33"/>
      <c r="N21" s="33"/>
      <c r="O21" s="33"/>
      <c r="P21" s="31"/>
      <c r="Q21" s="31"/>
      <c r="R21" s="31"/>
    </row>
    <row r="22" spans="1:25" ht="14.15" customHeight="1" x14ac:dyDescent="0.25">
      <c r="B22" s="20" t="s">
        <v>50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IFERROR(VLOOKUP($K$19,'DATA FR'!$A$6:$AF$151,7,),"")</f>
        <v/>
      </c>
      <c r="L22" s="33"/>
      <c r="M22" s="33" t="str">
        <f>IF(K22="","","%")</f>
        <v/>
      </c>
      <c r="N22" s="33"/>
      <c r="O22" s="33"/>
      <c r="P22" s="31"/>
      <c r="Q22" s="31"/>
      <c r="R22" s="31"/>
    </row>
    <row r="23" spans="1:25" ht="14.15" customHeight="1" x14ac:dyDescent="0.25">
      <c r="B23" s="20" t="s">
        <v>51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IFERROR(VLOOKUP($K$19,'DATA FR'!$A$6:$AF$151,8,),"")</f>
        <v/>
      </c>
      <c r="L23" s="33"/>
      <c r="M23" s="33"/>
      <c r="N23" s="33"/>
      <c r="O23" s="33"/>
      <c r="P23" s="31"/>
      <c r="Q23" s="31"/>
      <c r="R23" s="31"/>
    </row>
    <row r="24" spans="1:25" ht="14.15" customHeight="1" x14ac:dyDescent="0.25">
      <c r="B24" s="20" t="s">
        <v>52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IFERROR(VLOOKUP($K$19,'DATA FR'!$A$6:$AF$151,9,),"")</f>
        <v/>
      </c>
      <c r="L24" s="33"/>
      <c r="M24" s="33" t="str">
        <f>IF(K24="","","W/m²K")</f>
        <v/>
      </c>
      <c r="N24" s="33"/>
      <c r="O24" s="33"/>
      <c r="P24" s="31"/>
      <c r="Q24" s="31"/>
      <c r="R24" s="31"/>
    </row>
    <row r="25" spans="1:25" ht="14.15" customHeight="1" x14ac:dyDescent="0.25">
      <c r="B25" s="20" t="s">
        <v>53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IFERROR(VLOOKUP($K$19,'DATA FR'!$A$6:$AF$151,10,),"")</f>
        <v/>
      </c>
      <c r="L25" s="33"/>
      <c r="M25" s="33"/>
      <c r="N25" s="33"/>
      <c r="O25" s="33"/>
      <c r="P25" s="31"/>
      <c r="Q25" s="31"/>
      <c r="R25" s="31"/>
    </row>
    <row r="26" spans="1:25" ht="14.15" customHeight="1" x14ac:dyDescent="0.25">
      <c r="B26" s="20" t="s">
        <v>54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IFERROR(VLOOKUP($K$19,'DATA FR'!$A$6:$AF$151,11,),"")</f>
        <v/>
      </c>
      <c r="L26" s="33"/>
      <c r="M26" s="33" t="str">
        <f>IF(K26="","","W/m²K")</f>
        <v/>
      </c>
      <c r="N26" s="33"/>
      <c r="O26" s="33"/>
      <c r="P26" s="31"/>
      <c r="Q26" s="31"/>
      <c r="R26" s="31"/>
    </row>
    <row r="27" spans="1:25" ht="14.15" customHeight="1" x14ac:dyDescent="0.25">
      <c r="B27" s="20" t="s">
        <v>55</v>
      </c>
      <c r="C27" s="25"/>
      <c r="D27" s="25"/>
      <c r="E27" s="25"/>
      <c r="F27" s="25"/>
      <c r="G27" s="25"/>
      <c r="H27" s="25"/>
      <c r="I27" s="19"/>
      <c r="J27" s="25"/>
      <c r="K27" s="33" t="str">
        <f>IFERROR(VLOOKUP($K$19,'DATA FR'!$A$6:$AF$151,12,),"")</f>
        <v/>
      </c>
      <c r="L27" s="33"/>
      <c r="M27" s="33"/>
      <c r="N27" s="33"/>
      <c r="O27" s="33"/>
      <c r="P27" s="31"/>
      <c r="Q27" s="31"/>
      <c r="R27" s="31"/>
    </row>
    <row r="28" spans="1:25" ht="14.15" customHeight="1" x14ac:dyDescent="0.25">
      <c r="B28" s="20" t="s">
        <v>56</v>
      </c>
      <c r="C28" s="25"/>
      <c r="D28" s="25"/>
      <c r="E28" s="25"/>
      <c r="F28" s="25"/>
      <c r="G28" s="25"/>
      <c r="H28" s="25"/>
      <c r="I28" s="19"/>
      <c r="J28" s="25"/>
      <c r="K28" s="33" t="str">
        <f>IFERROR(VLOOKUP($K$19,'DATA FR'!$A$6:$AF$151,13,),"")</f>
        <v/>
      </c>
      <c r="L28" s="33"/>
      <c r="M28" s="17"/>
      <c r="N28" s="17"/>
      <c r="O28" s="17"/>
      <c r="P28" s="31"/>
      <c r="Q28" s="31"/>
      <c r="R28" s="31"/>
    </row>
    <row r="29" spans="1:25" ht="14.15" customHeight="1" x14ac:dyDescent="0.25">
      <c r="B29" s="20" t="s">
        <v>57</v>
      </c>
      <c r="C29" s="25"/>
      <c r="D29" s="25"/>
      <c r="E29" s="25"/>
      <c r="F29" s="25"/>
      <c r="G29" s="25"/>
      <c r="H29" s="25"/>
      <c r="I29" s="19"/>
      <c r="J29" s="25"/>
      <c r="K29" s="33" t="str">
        <f>IFERROR(VLOOKUP($K$19,'DATA FR'!$A$6:$AF$151,14,),"")</f>
        <v/>
      </c>
      <c r="L29" s="33"/>
      <c r="M29" s="33" t="str">
        <f>IF(K29="","","m²")</f>
        <v/>
      </c>
      <c r="N29" s="33"/>
      <c r="O29" s="33"/>
      <c r="P29" s="31"/>
      <c r="Q29" s="31"/>
      <c r="R29" s="31"/>
    </row>
    <row r="30" spans="1:25" ht="14.15" customHeight="1" x14ac:dyDescent="0.25">
      <c r="B30" s="20" t="s">
        <v>13</v>
      </c>
      <c r="C30" s="25"/>
      <c r="D30" s="25"/>
      <c r="E30" s="25"/>
      <c r="F30" s="25"/>
      <c r="G30" s="25"/>
      <c r="H30" s="19"/>
      <c r="I30" s="25"/>
      <c r="J30" s="25"/>
      <c r="K30" s="33" t="str">
        <f>IFERROR(VLOOKUP($K$19,'DATA FR'!$A$6:$AF$151,15,),"")</f>
        <v/>
      </c>
      <c r="L30" s="33"/>
      <c r="M30" s="33"/>
      <c r="N30" s="33"/>
      <c r="O30" s="33"/>
    </row>
    <row r="31" spans="1:25" ht="14.15" customHeight="1" x14ac:dyDescent="0.25">
      <c r="B31" s="20" t="s">
        <v>26</v>
      </c>
      <c r="C31" s="25"/>
      <c r="D31" s="25"/>
      <c r="E31" s="25"/>
      <c r="F31" s="25"/>
      <c r="G31" s="25"/>
      <c r="H31" s="19"/>
      <c r="I31" s="25"/>
      <c r="J31" s="25"/>
      <c r="K31" s="33" t="str">
        <f>IFERROR(VLOOKUP($K$19,'DATA FR'!$A$6:$AF$151,16,),"")</f>
        <v/>
      </c>
      <c r="L31" s="33"/>
      <c r="M31" s="33"/>
      <c r="N31" s="33"/>
      <c r="O31" s="33"/>
      <c r="P31" s="27"/>
      <c r="Q31" s="21"/>
      <c r="R31" s="27"/>
    </row>
    <row r="32" spans="1:25" ht="14.15" customHeight="1" x14ac:dyDescent="0.25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5" customHeight="1" x14ac:dyDescent="0.25">
      <c r="A33" s="19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B34" s="20" t="s">
        <v>25</v>
      </c>
      <c r="C34" s="25"/>
      <c r="D34" s="25"/>
      <c r="E34" s="25"/>
      <c r="F34" s="19"/>
      <c r="G34" s="25"/>
      <c r="H34" s="25"/>
      <c r="I34" s="25"/>
      <c r="J34" s="25"/>
      <c r="K34" s="33" t="str">
        <f>IFERROR(VLOOKUP($K$19,'DATA FR'!$A$6:$AF$151,17,),"")</f>
        <v/>
      </c>
      <c r="L34" s="33"/>
      <c r="M34" s="33"/>
      <c r="N34" s="33"/>
      <c r="O34" s="33"/>
      <c r="P34" s="30"/>
      <c r="Q34" s="30"/>
      <c r="R34" s="17"/>
    </row>
    <row r="35" spans="1:18" ht="14.15" customHeight="1" x14ac:dyDescent="0.25">
      <c r="B35" s="20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</row>
    <row r="36" spans="1:18" ht="14.15" customHeight="1" x14ac:dyDescent="0.25">
      <c r="A36" s="19" t="s">
        <v>30</v>
      </c>
      <c r="B36" s="20"/>
      <c r="C36" s="25"/>
      <c r="D36" s="25"/>
      <c r="E36" s="25"/>
      <c r="F36" s="25"/>
      <c r="G36" s="25"/>
      <c r="H36" s="25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4.15" customHeight="1" x14ac:dyDescent="0.25">
      <c r="A37" s="19"/>
      <c r="B37" s="20" t="s">
        <v>58</v>
      </c>
      <c r="C37" s="25"/>
      <c r="D37" s="25"/>
      <c r="E37" s="25"/>
      <c r="F37" s="25"/>
      <c r="G37" s="25"/>
      <c r="H37" s="25"/>
      <c r="I37" s="25"/>
      <c r="J37" s="25"/>
      <c r="K37" s="33" t="str">
        <f>IFERROR(VLOOKUP($K$19,'DATA FR'!$A$6:$AF$151,18,),"")</f>
        <v/>
      </c>
      <c r="L37" s="33"/>
      <c r="M37" s="33"/>
      <c r="N37" s="33"/>
      <c r="O37" s="33"/>
      <c r="P37" s="17"/>
      <c r="Q37" s="17"/>
      <c r="R37" s="29"/>
    </row>
    <row r="38" spans="1:18" ht="14.15" customHeight="1" x14ac:dyDescent="0.25">
      <c r="B38" s="20" t="s">
        <v>20</v>
      </c>
      <c r="C38" s="25"/>
      <c r="D38" s="25"/>
      <c r="E38" s="25"/>
      <c r="F38" s="25"/>
      <c r="G38" s="25"/>
      <c r="H38" s="25"/>
      <c r="I38" s="25"/>
      <c r="J38" s="25"/>
      <c r="K38" s="33" t="str">
        <f>IFERROR(VLOOKUP($K$19,'DATA FR'!$A$6:$AF$151,20,),"")</f>
        <v/>
      </c>
      <c r="L38" s="33"/>
      <c r="M38" s="33"/>
      <c r="N38" s="33"/>
      <c r="O38" s="33"/>
      <c r="P38" s="17"/>
      <c r="Q38" s="17"/>
      <c r="R38" s="29"/>
    </row>
    <row r="39" spans="1:18" ht="14.15" customHeight="1" x14ac:dyDescent="0.25">
      <c r="B39" s="20" t="s">
        <v>59</v>
      </c>
      <c r="C39" s="25"/>
      <c r="D39" s="25"/>
      <c r="E39" s="25"/>
      <c r="F39" s="25"/>
      <c r="G39" s="25"/>
      <c r="H39" s="25"/>
      <c r="I39" s="25"/>
      <c r="J39" s="25"/>
      <c r="K39" s="33" t="str">
        <f>IFERROR(VLOOKUP($K$19,'DATA FR'!$A$6:$AF$151,19,),"")</f>
        <v/>
      </c>
      <c r="L39" s="33"/>
      <c r="M39" s="33"/>
      <c r="N39" s="33"/>
      <c r="O39" s="33"/>
      <c r="P39" s="17"/>
      <c r="Q39" s="17"/>
      <c r="R39" s="29"/>
    </row>
    <row r="40" spans="1:18" ht="14.15" customHeight="1" x14ac:dyDescent="0.25">
      <c r="B40" s="20" t="s">
        <v>60</v>
      </c>
      <c r="C40" s="25"/>
      <c r="D40" s="25"/>
      <c r="E40" s="25"/>
      <c r="F40" s="25"/>
      <c r="G40" s="25"/>
      <c r="H40" s="25"/>
      <c r="I40" s="25"/>
      <c r="J40" s="25"/>
      <c r="K40" s="30" t="str">
        <f>IFERROR(VLOOKUP($K$19,'DATA FR'!$A$6:$AF$151,21,),"")</f>
        <v/>
      </c>
      <c r="L40" s="33" t="str">
        <f>IF(K40="","","W")</f>
        <v/>
      </c>
      <c r="M40" s="33"/>
      <c r="N40" s="33"/>
      <c r="O40" s="30"/>
      <c r="P40" s="17"/>
      <c r="Q40" s="17"/>
      <c r="R40" s="29"/>
    </row>
    <row r="41" spans="1:18" ht="14.15" customHeight="1" x14ac:dyDescent="0.25">
      <c r="B41" s="20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14.15" customHeight="1" x14ac:dyDescent="0.25">
      <c r="B42" s="20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</row>
    <row r="43" spans="1:18" ht="12.75" customHeight="1" x14ac:dyDescent="0.25">
      <c r="B43" s="20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</row>
    <row r="44" spans="1:18" ht="12.75" hidden="1" customHeight="1" x14ac:dyDescent="0.25">
      <c r="B44" s="20"/>
      <c r="C44" s="25"/>
      <c r="D44" s="19"/>
      <c r="E44" s="25"/>
      <c r="F44" s="25"/>
      <c r="G44" s="25"/>
      <c r="H44" s="25"/>
      <c r="I44" s="25"/>
      <c r="J44" s="25"/>
      <c r="K44" s="33"/>
      <c r="L44" s="33"/>
      <c r="M44" s="33"/>
      <c r="N44" s="33"/>
      <c r="O44" s="33"/>
      <c r="P44" s="33"/>
      <c r="Q44" s="33"/>
      <c r="R44" s="33"/>
    </row>
    <row r="45" spans="1:18" ht="12.75" hidden="1" customHeight="1" x14ac:dyDescent="0.25">
      <c r="B45" s="20"/>
      <c r="C45" s="25"/>
      <c r="D45" s="19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9" hidden="1" customHeight="1" x14ac:dyDescent="0.25">
      <c r="B46" s="20"/>
      <c r="C46" s="25"/>
      <c r="D46" s="19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8" ht="17.25" hidden="1" customHeight="1" x14ac:dyDescent="0.25">
      <c r="A47" s="1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8" ht="12.75" hidden="1" customHeight="1" x14ac:dyDescent="0.25">
      <c r="B48" s="20"/>
      <c r="C48" s="25"/>
      <c r="D48" s="25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5">
      <c r="B49" s="20"/>
      <c r="D49" s="25"/>
      <c r="E49" s="25"/>
      <c r="F49" s="25"/>
      <c r="G49" s="25"/>
      <c r="H49" s="19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5">
      <c r="B50" s="20"/>
      <c r="C50" s="25"/>
      <c r="D50" s="25"/>
      <c r="E50" s="25"/>
      <c r="F50" s="25"/>
      <c r="G50" s="19"/>
      <c r="H50" s="25"/>
      <c r="I50" s="25"/>
      <c r="J50" s="25"/>
      <c r="K50" s="33"/>
      <c r="L50" s="33"/>
      <c r="M50" s="33"/>
      <c r="N50" s="33"/>
      <c r="O50" s="33"/>
      <c r="P50" s="33"/>
      <c r="Q50" s="33"/>
      <c r="R50" s="33"/>
    </row>
    <row r="51" spans="1:18" ht="12.75" hidden="1" customHeight="1" x14ac:dyDescent="0.25">
      <c r="B51" s="20"/>
      <c r="C51" s="25"/>
      <c r="D51" s="19"/>
      <c r="E51" s="25"/>
      <c r="F51" s="25"/>
      <c r="G51" s="25"/>
      <c r="H51" s="25"/>
      <c r="I51" s="25"/>
      <c r="J51" s="25"/>
      <c r="K51" s="33"/>
      <c r="L51" s="33"/>
      <c r="M51" s="33"/>
      <c r="N51" s="33"/>
      <c r="O51" s="33"/>
      <c r="P51" s="33"/>
      <c r="Q51" s="33"/>
      <c r="R51" s="33"/>
    </row>
    <row r="52" spans="1:18" ht="12.75" hidden="1" customHeight="1" x14ac:dyDescent="0.25">
      <c r="A52" s="28"/>
      <c r="C52" s="25"/>
      <c r="D52" s="25"/>
      <c r="E52" s="25"/>
      <c r="F52" s="25"/>
      <c r="G52" s="25"/>
      <c r="H52" s="25"/>
      <c r="I52" s="25"/>
      <c r="J52" s="25"/>
      <c r="K52" s="33"/>
      <c r="L52" s="33"/>
      <c r="M52" s="33"/>
      <c r="N52" s="33"/>
      <c r="O52" s="33"/>
      <c r="P52" s="33"/>
      <c r="Q52" s="33"/>
      <c r="R52" s="33"/>
    </row>
    <row r="53" spans="1:18" ht="12.75" hidden="1" customHeight="1" x14ac:dyDescent="0.25">
      <c r="B53" s="20"/>
      <c r="C53" s="25"/>
      <c r="D53" s="19"/>
      <c r="E53" s="25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5">
      <c r="B55" s="20"/>
      <c r="C55" s="25"/>
      <c r="D55" s="25"/>
      <c r="E55" s="19"/>
      <c r="F55" s="25"/>
      <c r="G55" s="25"/>
      <c r="H55" s="25"/>
      <c r="I55" s="25"/>
      <c r="J55" s="25"/>
      <c r="K55" s="21"/>
      <c r="L55" s="21"/>
      <c r="M55" s="21"/>
      <c r="N55" s="21"/>
      <c r="O55" s="21"/>
      <c r="P55" s="21"/>
      <c r="Q55" s="21"/>
      <c r="R55" s="21"/>
    </row>
    <row r="56" spans="1:18" ht="12.75" hidden="1" customHeight="1" x14ac:dyDescent="0.25">
      <c r="B56" s="20"/>
      <c r="C56" s="25"/>
      <c r="D56" s="25"/>
      <c r="E56" s="19"/>
      <c r="F56" s="25"/>
      <c r="G56" s="25"/>
      <c r="H56" s="25"/>
      <c r="I56" s="25"/>
      <c r="J56" s="25"/>
      <c r="K56" s="21"/>
      <c r="L56" s="21"/>
      <c r="M56" s="21"/>
      <c r="N56" s="21"/>
      <c r="O56" s="21"/>
      <c r="P56" s="21"/>
      <c r="Q56" s="21"/>
      <c r="R56" s="21"/>
    </row>
    <row r="57" spans="1:18" ht="12.75" hidden="1" customHeight="1" x14ac:dyDescent="0.25">
      <c r="B57" s="20"/>
      <c r="C57" s="25"/>
      <c r="D57" s="25"/>
      <c r="E57" s="19"/>
      <c r="F57" s="25"/>
      <c r="G57" s="25"/>
      <c r="H57" s="25"/>
      <c r="I57" s="25"/>
      <c r="J57" s="25"/>
      <c r="K57" s="21"/>
      <c r="L57" s="21"/>
      <c r="M57" s="21"/>
      <c r="N57" s="21"/>
      <c r="O57" s="21"/>
      <c r="P57" s="21"/>
      <c r="Q57" s="21"/>
      <c r="R57" s="21"/>
    </row>
    <row r="58" spans="1:18" ht="12.75" hidden="1" customHeight="1" x14ac:dyDescent="0.25">
      <c r="B58" s="20"/>
      <c r="C58" s="25"/>
      <c r="D58" s="25"/>
      <c r="E58" s="25"/>
      <c r="F58" s="25"/>
      <c r="G58" s="25"/>
      <c r="H58" s="25"/>
      <c r="I58" s="25"/>
      <c r="J58" s="25"/>
      <c r="K58" s="36"/>
      <c r="L58" s="36"/>
      <c r="M58" s="36"/>
      <c r="N58" s="36"/>
      <c r="O58" s="36"/>
      <c r="P58" s="36"/>
      <c r="Q58" s="36"/>
      <c r="R58" s="36"/>
    </row>
    <row r="59" spans="1:18" ht="16.5" hidden="1" customHeight="1" x14ac:dyDescent="0.25">
      <c r="K59" s="36"/>
      <c r="L59" s="36"/>
      <c r="M59" s="36"/>
      <c r="N59" s="36"/>
      <c r="O59" s="36"/>
      <c r="P59" s="36"/>
      <c r="Q59" s="36"/>
      <c r="R59" s="36"/>
    </row>
    <row r="60" spans="1:18" ht="12.5" hidden="1" x14ac:dyDescent="0.25">
      <c r="K60" s="36"/>
      <c r="L60" s="36"/>
      <c r="M60" s="36"/>
      <c r="N60" s="36"/>
      <c r="O60" s="36"/>
      <c r="P60" s="36"/>
      <c r="Q60" s="36"/>
      <c r="R60" s="36"/>
    </row>
    <row r="61" spans="1:18" ht="12.5" hidden="1" x14ac:dyDescent="0.25">
      <c r="K61" s="36"/>
      <c r="L61" s="36"/>
      <c r="M61" s="36"/>
      <c r="N61" s="36"/>
      <c r="O61" s="36"/>
      <c r="P61" s="36"/>
      <c r="Q61" s="36"/>
      <c r="R61" s="36"/>
    </row>
    <row r="62" spans="1:18" ht="12.5" hidden="1" x14ac:dyDescent="0.25">
      <c r="K62" s="36"/>
      <c r="L62" s="36"/>
      <c r="M62" s="36"/>
      <c r="N62" s="36"/>
      <c r="O62" s="36"/>
      <c r="P62" s="36"/>
      <c r="Q62" s="36"/>
      <c r="R62" s="36"/>
    </row>
    <row r="63" spans="1:18" ht="17.25" hidden="1" customHeight="1" x14ac:dyDescent="0.25">
      <c r="A63" s="1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8" ht="12.75" hidden="1" customHeight="1" x14ac:dyDescent="0.25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5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5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12.75" hidden="1" customHeight="1" x14ac:dyDescent="0.25">
      <c r="B67" s="20"/>
      <c r="C67" s="25"/>
      <c r="D67" s="25"/>
      <c r="E67" s="25"/>
      <c r="F67" s="25"/>
      <c r="G67" s="19"/>
      <c r="H67" s="25"/>
      <c r="I67" s="25"/>
      <c r="J67" s="25"/>
      <c r="K67" s="33"/>
      <c r="L67" s="33"/>
      <c r="M67" s="33"/>
      <c r="N67" s="33"/>
      <c r="O67" s="33"/>
      <c r="P67" s="33"/>
      <c r="Q67" s="33"/>
      <c r="R67" s="33"/>
    </row>
    <row r="68" spans="1:18" ht="12.75" hidden="1" customHeight="1" x14ac:dyDescent="0.25">
      <c r="B68" s="20"/>
      <c r="C68" s="25"/>
      <c r="D68" s="25"/>
      <c r="E68" s="25"/>
      <c r="F68" s="25"/>
      <c r="G68" s="19"/>
      <c r="H68" s="25"/>
      <c r="I68" s="25"/>
      <c r="J68" s="25"/>
      <c r="K68" s="33"/>
      <c r="L68" s="33"/>
      <c r="M68" s="33"/>
      <c r="N68" s="33"/>
      <c r="O68" s="33"/>
      <c r="P68" s="33"/>
      <c r="Q68" s="33"/>
      <c r="R68" s="33"/>
    </row>
    <row r="69" spans="1:18" ht="12.75" hidden="1" customHeight="1" x14ac:dyDescent="0.25">
      <c r="B69" s="20"/>
      <c r="C69" s="25"/>
      <c r="D69" s="25"/>
      <c r="E69" s="25"/>
      <c r="F69" s="19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9" hidden="1" customHeight="1" x14ac:dyDescent="0.25">
      <c r="B70" s="20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</row>
    <row r="71" spans="1:18" ht="12.75" hidden="1" customHeight="1" x14ac:dyDescent="0.25">
      <c r="A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2.75" hidden="1" customHeight="1" x14ac:dyDescent="0.25">
      <c r="B72" s="20"/>
      <c r="C72" s="25"/>
      <c r="D72" s="25"/>
      <c r="E72" s="19"/>
      <c r="F72" s="25"/>
      <c r="G72" s="25"/>
      <c r="H72" s="25"/>
      <c r="I72" s="25"/>
      <c r="J72" s="25"/>
      <c r="K72" s="33"/>
      <c r="L72" s="33"/>
      <c r="M72" s="33"/>
      <c r="N72" s="33"/>
      <c r="O72" s="33"/>
      <c r="P72" s="33"/>
      <c r="Q72" s="33"/>
      <c r="R72" s="33"/>
    </row>
    <row r="73" spans="1:18" ht="12.75" hidden="1" customHeight="1" x14ac:dyDescent="0.25">
      <c r="B73" s="35"/>
      <c r="C73" s="35"/>
      <c r="D73" s="35"/>
      <c r="E73" s="35"/>
      <c r="F73" s="35"/>
      <c r="G73" s="35"/>
      <c r="H73" s="35"/>
      <c r="I73" s="35"/>
      <c r="J73" s="25"/>
      <c r="K73" s="33"/>
      <c r="L73" s="33"/>
      <c r="M73" s="33"/>
      <c r="N73" s="33"/>
      <c r="O73" s="33"/>
      <c r="P73" s="33"/>
      <c r="Q73" s="33"/>
      <c r="R73" s="33"/>
    </row>
    <row r="74" spans="1:18" ht="12.75" hidden="1" customHeight="1" x14ac:dyDescent="0.25">
      <c r="B74" s="35"/>
      <c r="C74" s="35"/>
      <c r="D74" s="35"/>
      <c r="E74" s="35"/>
      <c r="F74" s="35"/>
      <c r="G74" s="35"/>
      <c r="H74" s="35"/>
      <c r="I74" s="35"/>
      <c r="J74" s="11"/>
      <c r="K74" s="33"/>
      <c r="L74" s="33"/>
      <c r="M74" s="33"/>
      <c r="N74" s="33"/>
      <c r="O74" s="33"/>
      <c r="P74" s="33"/>
      <c r="Q74" s="33"/>
      <c r="R74" s="33"/>
    </row>
    <row r="75" spans="1:18" ht="12.5" hidden="1" x14ac:dyDescent="0.25">
      <c r="B75" s="20"/>
      <c r="C75" s="25"/>
      <c r="D75" s="25"/>
      <c r="E75" s="19"/>
      <c r="F75" s="25"/>
      <c r="G75" s="25"/>
      <c r="H75" s="25"/>
      <c r="I75" s="25"/>
      <c r="J75" s="11"/>
      <c r="K75" s="34"/>
      <c r="L75" s="34"/>
      <c r="M75" s="34"/>
      <c r="N75" s="34"/>
      <c r="O75" s="34"/>
      <c r="P75" s="34"/>
      <c r="Q75" s="34"/>
      <c r="R75" s="34"/>
    </row>
    <row r="76" spans="1:18" ht="12" hidden="1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34"/>
      <c r="L76" s="34"/>
      <c r="M76" s="34"/>
      <c r="N76" s="34"/>
      <c r="O76" s="34"/>
      <c r="P76" s="34"/>
      <c r="Q76" s="34"/>
      <c r="R76" s="34"/>
    </row>
    <row r="77" spans="1:18" ht="13" hidden="1" x14ac:dyDescent="0.25">
      <c r="A77" s="19"/>
      <c r="B77" s="20"/>
      <c r="C77" s="25"/>
      <c r="D77" s="25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t="13" hidden="1" x14ac:dyDescent="0.25">
      <c r="B78" s="20"/>
      <c r="C78" s="25"/>
      <c r="D78" s="25"/>
      <c r="E78" s="19"/>
      <c r="F78" s="25"/>
      <c r="G78" s="25"/>
      <c r="H78" s="25"/>
      <c r="I78" s="25"/>
      <c r="J78" s="25"/>
      <c r="K78" s="21"/>
      <c r="L78" s="25"/>
      <c r="M78" s="25"/>
      <c r="N78" s="25"/>
    </row>
    <row r="79" spans="1:18" ht="13" hidden="1" x14ac:dyDescent="0.25">
      <c r="A79" s="19"/>
      <c r="B79" s="20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t="13" hidden="1" x14ac:dyDescent="0.25">
      <c r="B80" s="20"/>
      <c r="C80" s="25"/>
      <c r="D80" s="19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t="13" hidden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t="13" hidden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33"/>
      <c r="L82" s="33"/>
      <c r="M82" s="33"/>
      <c r="N82" s="33"/>
      <c r="O82" s="33"/>
      <c r="P82" s="33"/>
      <c r="Q82" s="33"/>
      <c r="R82" s="33"/>
    </row>
    <row r="83" spans="1:18" ht="13" hidden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33"/>
      <c r="L83" s="33"/>
      <c r="M83" s="33"/>
      <c r="N83" s="33"/>
      <c r="O83" s="33"/>
      <c r="P83" s="33"/>
      <c r="Q83" s="33"/>
      <c r="R83" s="33"/>
    </row>
    <row r="84" spans="1:18" ht="13" hidden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33"/>
      <c r="L84" s="33"/>
      <c r="M84" s="33"/>
      <c r="N84" s="33"/>
      <c r="O84" s="33"/>
      <c r="P84" s="33"/>
      <c r="Q84" s="33"/>
      <c r="R84" s="33"/>
    </row>
    <row r="85" spans="1:18" ht="9" hidden="1" customHeight="1" x14ac:dyDescent="0.25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8" ht="17.25" hidden="1" customHeight="1" x14ac:dyDescent="0.25">
      <c r="A86" s="19"/>
      <c r="B86" s="11"/>
      <c r="C86" s="11"/>
      <c r="D86" s="11"/>
      <c r="E86" s="11"/>
      <c r="F86" s="11"/>
      <c r="G86" s="11"/>
      <c r="H86" s="11"/>
      <c r="I86" s="11"/>
      <c r="J86" s="11"/>
      <c r="K86" s="17"/>
      <c r="L86" s="17"/>
      <c r="M86" s="17"/>
      <c r="N86" s="17"/>
      <c r="O86" s="17"/>
      <c r="P86" s="17"/>
      <c r="Q86" s="17"/>
      <c r="R86" s="17"/>
    </row>
    <row r="87" spans="1:18" ht="12.75" hidden="1" customHeight="1" x14ac:dyDescent="0.25">
      <c r="A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8" ht="12.75" hidden="1" customHeight="1" x14ac:dyDescent="0.25">
      <c r="B88" s="20"/>
      <c r="C88" s="25"/>
      <c r="D88" s="25"/>
      <c r="E88" s="19"/>
      <c r="F88" s="25"/>
      <c r="G88" s="25"/>
      <c r="H88" s="25"/>
      <c r="I88" s="25"/>
      <c r="J88" s="25"/>
      <c r="K88" s="33"/>
      <c r="L88" s="33"/>
      <c r="M88" s="33"/>
      <c r="N88" s="33"/>
      <c r="O88" s="33"/>
      <c r="P88" s="33"/>
      <c r="Q88" s="33"/>
      <c r="R88" s="33"/>
    </row>
    <row r="89" spans="1:18" ht="12.5" hidden="1" x14ac:dyDescent="0.25"/>
    <row r="90" spans="1:18" ht="12.5" hidden="1" x14ac:dyDescent="0.25"/>
    <row r="91" spans="1:18" ht="12.5" hidden="1" x14ac:dyDescent="0.25"/>
    <row r="92" spans="1:18" ht="12.5" hidden="1" x14ac:dyDescent="0.25"/>
    <row r="93" spans="1:18" ht="12.5" hidden="1" x14ac:dyDescent="0.25"/>
    <row r="94" spans="1:18" ht="12.5" hidden="1" x14ac:dyDescent="0.25"/>
    <row r="95" spans="1:18" ht="12.5" hidden="1" x14ac:dyDescent="0.25"/>
    <row r="96" spans="1:18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</sheetData>
  <sheetProtection algorithmName="SHA-512" hashValue="+AgafI/dJV/BsRYQj/6k+sT7abTODwLZUU/yGxOOMDIZ40qKuGbkRmmwjXgm9BXiYlmJF1oOWDqoToEvBJORxw==" saltValue="x33lQEQ5l65guaJp74YZHQ==" spinCount="100000" sheet="1" objects="1" scenarios="1"/>
  <mergeCells count="54">
    <mergeCell ref="K44:R44"/>
    <mergeCell ref="K45:R45"/>
    <mergeCell ref="K48:R48"/>
    <mergeCell ref="K20:O20"/>
    <mergeCell ref="K21:O21"/>
    <mergeCell ref="K23:O23"/>
    <mergeCell ref="K25:O25"/>
    <mergeCell ref="K27:O27"/>
    <mergeCell ref="L40:N40"/>
    <mergeCell ref="K22:L22"/>
    <mergeCell ref="M22:O22"/>
    <mergeCell ref="K24:L24"/>
    <mergeCell ref="M24:O24"/>
    <mergeCell ref="K26:L26"/>
    <mergeCell ref="M26:O26"/>
    <mergeCell ref="K31:O31"/>
    <mergeCell ref="R19:Y19"/>
    <mergeCell ref="A9:Q11"/>
    <mergeCell ref="A12:P12"/>
    <mergeCell ref="K13:Q13"/>
    <mergeCell ref="K14:Q14"/>
    <mergeCell ref="K19:Q19"/>
    <mergeCell ref="K16:O16"/>
    <mergeCell ref="K49:R49"/>
    <mergeCell ref="K50:R50"/>
    <mergeCell ref="K51:R51"/>
    <mergeCell ref="K64:R64"/>
    <mergeCell ref="K65:R65"/>
    <mergeCell ref="K58:R62"/>
    <mergeCell ref="K52:R52"/>
    <mergeCell ref="K66:R66"/>
    <mergeCell ref="K67:R67"/>
    <mergeCell ref="B73:I74"/>
    <mergeCell ref="K73:R74"/>
    <mergeCell ref="K68:R68"/>
    <mergeCell ref="K69:R69"/>
    <mergeCell ref="K72:R72"/>
    <mergeCell ref="K75:R76"/>
    <mergeCell ref="K88:R88"/>
    <mergeCell ref="K79:R79"/>
    <mergeCell ref="K80:R80"/>
    <mergeCell ref="K81:R81"/>
    <mergeCell ref="K82:R82"/>
    <mergeCell ref="K83:R83"/>
    <mergeCell ref="K84:R84"/>
    <mergeCell ref="K77:R77"/>
    <mergeCell ref="K38:O38"/>
    <mergeCell ref="K39:O39"/>
    <mergeCell ref="K30:O30"/>
    <mergeCell ref="K28:L28"/>
    <mergeCell ref="K29:L29"/>
    <mergeCell ref="M29:O29"/>
    <mergeCell ref="K34:O34"/>
    <mergeCell ref="K37:O37"/>
  </mergeCells>
  <conditionalFormatting sqref="K19">
    <cfRule type="cellIs" dxfId="38" priority="43" operator="equal">
      <formula>""</formula>
    </cfRule>
  </conditionalFormatting>
  <conditionalFormatting sqref="K58 K52:R57 K78:R78 R31 K13:K15 R13:R17 K17">
    <cfRule type="cellIs" dxfId="37" priority="42" operator="equal">
      <formula>"Niet van toepassing"</formula>
    </cfRule>
  </conditionalFormatting>
  <conditionalFormatting sqref="K20">
    <cfRule type="cellIs" dxfId="36" priority="41" operator="equal">
      <formula>"Niet van toepassing"</formula>
    </cfRule>
  </conditionalFormatting>
  <conditionalFormatting sqref="K44:R45 K36 K41:K42">
    <cfRule type="cellIs" dxfId="35" priority="40" operator="equal">
      <formula>"Niet van toepassing"</formula>
    </cfRule>
  </conditionalFormatting>
  <conditionalFormatting sqref="K48:R51">
    <cfRule type="cellIs" dxfId="34" priority="39" operator="equal">
      <formula>"Niet van toepassing"</formula>
    </cfRule>
  </conditionalFormatting>
  <conditionalFormatting sqref="K75">
    <cfRule type="cellIs" dxfId="33" priority="36" operator="equal">
      <formula>"Niet van toepassing"</formula>
    </cfRule>
  </conditionalFormatting>
  <conditionalFormatting sqref="K64:R69">
    <cfRule type="cellIs" dxfId="32" priority="38" operator="equal">
      <formula>"Niet van toepassing"</formula>
    </cfRule>
  </conditionalFormatting>
  <conditionalFormatting sqref="K72:R72 K73">
    <cfRule type="cellIs" dxfId="31" priority="37" operator="equal">
      <formula>"Niet van toepassing"</formula>
    </cfRule>
  </conditionalFormatting>
  <conditionalFormatting sqref="K77:R77">
    <cfRule type="cellIs" dxfId="30" priority="35" operator="equal">
      <formula>"Niet van toepassing"</formula>
    </cfRule>
  </conditionalFormatting>
  <conditionalFormatting sqref="K79:R79">
    <cfRule type="cellIs" dxfId="29" priority="34" operator="equal">
      <formula>"Niet van toepassing"</formula>
    </cfRule>
  </conditionalFormatting>
  <conditionalFormatting sqref="K80:R84">
    <cfRule type="cellIs" dxfId="28" priority="33" operator="equal">
      <formula>"Niet van toepassing"</formula>
    </cfRule>
  </conditionalFormatting>
  <conditionalFormatting sqref="K88:R88">
    <cfRule type="cellIs" dxfId="27" priority="32" operator="equal">
      <formula>"Niet van toepassing"</formula>
    </cfRule>
  </conditionalFormatting>
  <conditionalFormatting sqref="K59:R59">
    <cfRule type="cellIs" dxfId="26" priority="31" operator="equal">
      <formula>"Niet van toepassing"</formula>
    </cfRule>
  </conditionalFormatting>
  <conditionalFormatting sqref="R34">
    <cfRule type="cellIs" dxfId="25" priority="30" operator="equal">
      <formula>"Niet van toepassing"</formula>
    </cfRule>
  </conditionalFormatting>
  <conditionalFormatting sqref="R19:Y19">
    <cfRule type="cellIs" dxfId="24" priority="29" operator="equal">
      <formula>"Niet van toepassing"</formula>
    </cfRule>
  </conditionalFormatting>
  <conditionalFormatting sqref="R1:R10">
    <cfRule type="cellIs" dxfId="23" priority="28" operator="equal">
      <formula>"Niet van toepassing"</formula>
    </cfRule>
  </conditionalFormatting>
  <conditionalFormatting sqref="K16">
    <cfRule type="cellIs" dxfId="22" priority="27" operator="equal">
      <formula>"Niet van toepassing"</formula>
    </cfRule>
  </conditionalFormatting>
  <conditionalFormatting sqref="K21">
    <cfRule type="cellIs" dxfId="21" priority="26" operator="equal">
      <formula>"Niet van toepassing"</formula>
    </cfRule>
  </conditionalFormatting>
  <conditionalFormatting sqref="K22">
    <cfRule type="cellIs" dxfId="20" priority="25" operator="equal">
      <formula>"Niet van toepassing"</formula>
    </cfRule>
  </conditionalFormatting>
  <conditionalFormatting sqref="K23">
    <cfRule type="cellIs" dxfId="19" priority="24" operator="equal">
      <formula>"Niet van toepassing"</formula>
    </cfRule>
  </conditionalFormatting>
  <conditionalFormatting sqref="K24">
    <cfRule type="cellIs" dxfId="18" priority="23" operator="equal">
      <formula>"Niet van toepassing"</formula>
    </cfRule>
  </conditionalFormatting>
  <conditionalFormatting sqref="K25">
    <cfRule type="cellIs" dxfId="17" priority="22" operator="equal">
      <formula>"Niet van toepassing"</formula>
    </cfRule>
  </conditionalFormatting>
  <conditionalFormatting sqref="K26">
    <cfRule type="cellIs" dxfId="16" priority="21" operator="equal">
      <formula>"Niet van toepassing"</formula>
    </cfRule>
  </conditionalFormatting>
  <conditionalFormatting sqref="K27">
    <cfRule type="cellIs" dxfId="15" priority="20" operator="equal">
      <formula>"Niet van toepassing"</formula>
    </cfRule>
  </conditionalFormatting>
  <conditionalFormatting sqref="K28">
    <cfRule type="cellIs" dxfId="14" priority="19" operator="equal">
      <formula>"Niet van toepassing"</formula>
    </cfRule>
  </conditionalFormatting>
  <conditionalFormatting sqref="K29">
    <cfRule type="cellIs" dxfId="13" priority="18" operator="equal">
      <formula>"Niet van toepassing"</formula>
    </cfRule>
  </conditionalFormatting>
  <conditionalFormatting sqref="K30">
    <cfRule type="cellIs" dxfId="12" priority="17" operator="equal">
      <formula>"Niet van toepassing"</formula>
    </cfRule>
  </conditionalFormatting>
  <conditionalFormatting sqref="M22">
    <cfRule type="cellIs" dxfId="11" priority="11" operator="equal">
      <formula>"Niet van toepassing"</formula>
    </cfRule>
  </conditionalFormatting>
  <conditionalFormatting sqref="M24">
    <cfRule type="cellIs" dxfId="10" priority="10" operator="equal">
      <formula>"Niet van toepassing"</formula>
    </cfRule>
  </conditionalFormatting>
  <conditionalFormatting sqref="M26">
    <cfRule type="cellIs" dxfId="9" priority="9" operator="equal">
      <formula>"Niet van toepassing"</formula>
    </cfRule>
  </conditionalFormatting>
  <conditionalFormatting sqref="K31">
    <cfRule type="cellIs" dxfId="8" priority="8" operator="equal">
      <formula>"Niet van toepassing"</formula>
    </cfRule>
  </conditionalFormatting>
  <conditionalFormatting sqref="M29">
    <cfRule type="cellIs" dxfId="7" priority="7" operator="equal">
      <formula>"Niet van toepassing"</formula>
    </cfRule>
  </conditionalFormatting>
  <conditionalFormatting sqref="K34">
    <cfRule type="cellIs" dxfId="6" priority="6" operator="equal">
      <formula>"Niet van toepassing"</formula>
    </cfRule>
  </conditionalFormatting>
  <conditionalFormatting sqref="K37">
    <cfRule type="cellIs" dxfId="5" priority="5" operator="equal">
      <formula>"Niet van toepassing"</formula>
    </cfRule>
  </conditionalFormatting>
  <conditionalFormatting sqref="K38">
    <cfRule type="cellIs" dxfId="4" priority="4" operator="equal">
      <formula>"Niet van toepassing"</formula>
    </cfRule>
  </conditionalFormatting>
  <conditionalFormatting sqref="K39">
    <cfRule type="cellIs" dxfId="3" priority="3" operator="equal">
      <formula>"Niet van toepassing"</formula>
    </cfRule>
  </conditionalFormatting>
  <conditionalFormatting sqref="K40">
    <cfRule type="cellIs" dxfId="2" priority="2" operator="equal">
      <formula>"Niet van toepassing"</formula>
    </cfRule>
  </conditionalFormatting>
  <conditionalFormatting sqref="L4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O5" activePane="bottomRight" state="frozen"/>
      <selection activeCell="D32" sqref="D32"/>
      <selection pane="topRight" activeCell="D32" sqref="D32"/>
      <selection pane="bottomLeft" activeCell="D32" sqref="D32"/>
      <selection pane="bottomRight" activeCell="S12" sqref="S12"/>
    </sheetView>
  </sheetViews>
  <sheetFormatPr defaultRowHeight="12.5" x14ac:dyDescent="0.25"/>
  <cols>
    <col min="1" max="1" width="33.453125" bestFit="1" customWidth="1"/>
    <col min="2" max="2" width="27" customWidth="1"/>
    <col min="3" max="3" width="14.26953125" customWidth="1"/>
    <col min="4" max="4" width="26.54296875" customWidth="1"/>
    <col min="5" max="5" width="49.1796875" customWidth="1"/>
    <col min="6" max="6" width="18.7265625" customWidth="1"/>
    <col min="7" max="7" width="12.7265625" customWidth="1"/>
    <col min="8" max="8" width="12.453125" customWidth="1"/>
    <col min="9" max="9" width="12" customWidth="1"/>
    <col min="10" max="10" width="13.453125" customWidth="1"/>
    <col min="11" max="11" width="11.81640625" customWidth="1"/>
    <col min="12" max="12" width="16.7265625" customWidth="1"/>
    <col min="13" max="13" width="12.26953125" customWidth="1"/>
    <col min="14" max="14" width="31.453125" customWidth="1"/>
    <col min="15" max="15" width="26.1796875" customWidth="1"/>
    <col min="16" max="17" width="32.453125" customWidth="1"/>
    <col min="18" max="18" width="22.1796875" customWidth="1"/>
    <col min="19" max="19" width="32.453125" customWidth="1"/>
    <col min="20" max="20" width="32.54296875" customWidth="1"/>
    <col min="21" max="21" width="21.7265625" customWidth="1"/>
    <col min="22" max="22" width="13.54296875" customWidth="1"/>
    <col min="23" max="23" width="52.453125" customWidth="1"/>
    <col min="24" max="24" width="13.54296875" customWidth="1"/>
    <col min="25" max="25" width="37.7265625" customWidth="1"/>
    <col min="26" max="26" width="27" customWidth="1"/>
    <col min="27" max="27" width="51.54296875" customWidth="1"/>
    <col min="28" max="28" width="40.81640625" customWidth="1"/>
    <col min="29" max="29" width="42.1796875" customWidth="1"/>
    <col min="30" max="30" width="38.1796875" customWidth="1"/>
    <col min="31" max="31" width="43.26953125" customWidth="1"/>
    <col min="32" max="32" width="63.26953125" customWidth="1"/>
    <col min="33" max="33" width="8.7265625" customWidth="1"/>
    <col min="34" max="34" width="30.26953125" customWidth="1"/>
    <col min="35" max="35" width="14.1796875" customWidth="1"/>
    <col min="36" max="36" width="24" customWidth="1"/>
    <col min="37" max="37" width="40.54296875" customWidth="1"/>
    <col min="38" max="38" width="32.81640625" customWidth="1"/>
    <col min="39" max="39" width="67" customWidth="1"/>
    <col min="40" max="40" width="18.26953125" customWidth="1"/>
    <col min="41" max="41" width="31.453125" customWidth="1"/>
    <col min="42" max="42" width="23.7265625" customWidth="1"/>
    <col min="43" max="43" width="16.54296875" customWidth="1"/>
    <col min="44" max="44" width="24.7265625" customWidth="1"/>
    <col min="45" max="45" width="23.453125" customWidth="1"/>
    <col min="46" max="46" width="46.1796875" customWidth="1"/>
    <col min="47" max="47" width="68.7265625" customWidth="1"/>
    <col min="48" max="48" width="8.7265625" customWidth="1"/>
    <col min="49" max="49" width="28.54296875" customWidth="1"/>
    <col min="50" max="50" width="8.54296875" customWidth="1"/>
    <col min="51" max="51" width="42.1796875" customWidth="1"/>
    <col min="52" max="52" width="22.54296875" customWidth="1"/>
    <col min="53" max="53" width="42.1796875" customWidth="1"/>
    <col min="54" max="54" width="10.26953125" customWidth="1"/>
  </cols>
  <sheetData>
    <row r="1" spans="1:57" ht="14.5" x14ac:dyDescent="0.3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4.5" x14ac:dyDescent="0.3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4.5" x14ac:dyDescent="0.3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29" x14ac:dyDescent="0.35">
      <c r="A4" s="6" t="s">
        <v>5</v>
      </c>
      <c r="B4" s="32" t="s">
        <v>31</v>
      </c>
      <c r="C4" s="6" t="s">
        <v>18</v>
      </c>
      <c r="D4" s="6" t="s">
        <v>32</v>
      </c>
      <c r="E4" s="6" t="s">
        <v>27</v>
      </c>
      <c r="F4" s="6" t="s">
        <v>33</v>
      </c>
      <c r="G4" s="6" t="s">
        <v>34</v>
      </c>
      <c r="H4" s="6" t="s">
        <v>28</v>
      </c>
      <c r="I4" s="6" t="s">
        <v>35</v>
      </c>
      <c r="J4" s="6" t="s">
        <v>29</v>
      </c>
      <c r="K4" s="6" t="s">
        <v>36</v>
      </c>
      <c r="L4" s="4" t="s">
        <v>37</v>
      </c>
      <c r="M4" s="6" t="s">
        <v>38</v>
      </c>
      <c r="N4" s="4" t="s">
        <v>17</v>
      </c>
      <c r="O4" s="4" t="s">
        <v>15</v>
      </c>
      <c r="P4" s="4" t="s">
        <v>16</v>
      </c>
      <c r="Q4" s="4" t="s">
        <v>14</v>
      </c>
      <c r="R4" s="4" t="s">
        <v>39</v>
      </c>
      <c r="S4" s="32" t="s">
        <v>41</v>
      </c>
      <c r="T4" s="4" t="s">
        <v>32</v>
      </c>
      <c r="U4" s="4" t="s">
        <v>40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4.5" x14ac:dyDescent="0.35">
      <c r="A5" s="6" t="s">
        <v>24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4.5" x14ac:dyDescent="0.35">
      <c r="A6" t="s">
        <v>7</v>
      </c>
      <c r="B6" s="8" t="s">
        <v>19</v>
      </c>
      <c r="C6" t="s">
        <v>6</v>
      </c>
      <c r="D6" t="str">
        <f>A6</f>
        <v>FKC-2 S</v>
      </c>
      <c r="E6" t="s">
        <v>45</v>
      </c>
      <c r="F6" t="s">
        <v>43</v>
      </c>
      <c r="G6">
        <v>76.599999999999994</v>
      </c>
      <c r="H6" t="s">
        <v>43</v>
      </c>
      <c r="I6">
        <v>3.22</v>
      </c>
      <c r="J6" t="s">
        <v>43</v>
      </c>
      <c r="K6">
        <v>1.4999999999999999E-2</v>
      </c>
      <c r="L6" t="s">
        <v>43</v>
      </c>
      <c r="M6">
        <v>0.92</v>
      </c>
      <c r="N6" s="9">
        <v>2.25</v>
      </c>
      <c r="O6" s="8" t="s">
        <v>19</v>
      </c>
      <c r="P6" s="8" t="s">
        <v>19</v>
      </c>
      <c r="Q6" s="8" t="s">
        <v>19</v>
      </c>
      <c r="R6" s="16" t="s">
        <v>42</v>
      </c>
      <c r="S6" s="16" t="s">
        <v>43</v>
      </c>
      <c r="T6" s="9" t="s">
        <v>44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4.5" x14ac:dyDescent="0.35">
      <c r="A7" t="s">
        <v>8</v>
      </c>
      <c r="B7" s="8" t="s">
        <v>19</v>
      </c>
      <c r="C7" t="s">
        <v>6</v>
      </c>
      <c r="D7" t="str">
        <f t="shared" ref="D7:D11" si="1">A7</f>
        <v>FKC-2 W</v>
      </c>
      <c r="E7" t="s">
        <v>45</v>
      </c>
      <c r="F7" t="s">
        <v>43</v>
      </c>
      <c r="G7">
        <v>77</v>
      </c>
      <c r="H7" t="s">
        <v>43</v>
      </c>
      <c r="I7">
        <v>3.87</v>
      </c>
      <c r="J7" t="s">
        <v>43</v>
      </c>
      <c r="K7">
        <v>1.2E-2</v>
      </c>
      <c r="L7" t="s">
        <v>43</v>
      </c>
      <c r="M7">
        <v>0.92</v>
      </c>
      <c r="N7" s="9">
        <v>2.25</v>
      </c>
      <c r="O7" s="8" t="s">
        <v>19</v>
      </c>
      <c r="P7" s="8" t="s">
        <v>19</v>
      </c>
      <c r="Q7" s="8" t="s">
        <v>19</v>
      </c>
      <c r="R7" s="16" t="s">
        <v>42</v>
      </c>
      <c r="S7" s="16" t="s">
        <v>43</v>
      </c>
      <c r="T7" s="9" t="s">
        <v>44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4.5" x14ac:dyDescent="0.35">
      <c r="A8" t="s">
        <v>9</v>
      </c>
      <c r="B8" s="8" t="s">
        <v>19</v>
      </c>
      <c r="C8" t="s">
        <v>6</v>
      </c>
      <c r="D8" t="str">
        <f t="shared" si="1"/>
        <v>FT 226-2 V</v>
      </c>
      <c r="E8" t="s">
        <v>45</v>
      </c>
      <c r="F8" t="s">
        <v>43</v>
      </c>
      <c r="G8">
        <v>79.400000000000006</v>
      </c>
      <c r="H8" t="s">
        <v>43</v>
      </c>
      <c r="I8">
        <v>3.86</v>
      </c>
      <c r="J8" t="s">
        <v>43</v>
      </c>
      <c r="K8">
        <v>1.2999999999999999E-2</v>
      </c>
      <c r="L8" t="s">
        <v>43</v>
      </c>
      <c r="M8">
        <v>0.94</v>
      </c>
      <c r="N8" s="9">
        <v>2.4300000000000002</v>
      </c>
      <c r="O8" s="8" t="s">
        <v>19</v>
      </c>
      <c r="P8" s="8" t="s">
        <v>19</v>
      </c>
      <c r="Q8" s="8" t="s">
        <v>19</v>
      </c>
      <c r="R8" s="16" t="s">
        <v>42</v>
      </c>
      <c r="S8" s="16" t="s">
        <v>43</v>
      </c>
      <c r="T8" s="9" t="s">
        <v>44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4.5" x14ac:dyDescent="0.35">
      <c r="A9" t="s">
        <v>10</v>
      </c>
      <c r="B9" s="8" t="s">
        <v>19</v>
      </c>
      <c r="C9" t="s">
        <v>6</v>
      </c>
      <c r="D9" t="str">
        <f t="shared" si="1"/>
        <v>FT 226-2 H</v>
      </c>
      <c r="E9" t="s">
        <v>45</v>
      </c>
      <c r="F9" t="s">
        <v>43</v>
      </c>
      <c r="G9">
        <v>80.2</v>
      </c>
      <c r="H9" t="s">
        <v>43</v>
      </c>
      <c r="I9">
        <v>3.83</v>
      </c>
      <c r="J9" t="s">
        <v>43</v>
      </c>
      <c r="K9">
        <v>1.4999999999999999E-2</v>
      </c>
      <c r="L9" t="s">
        <v>43</v>
      </c>
      <c r="M9">
        <v>0.94</v>
      </c>
      <c r="N9" s="9">
        <v>2.4300000000000002</v>
      </c>
      <c r="O9" s="8" t="s">
        <v>19</v>
      </c>
      <c r="P9" s="8" t="s">
        <v>19</v>
      </c>
      <c r="Q9" s="8" t="s">
        <v>19</v>
      </c>
      <c r="R9" s="16" t="s">
        <v>42</v>
      </c>
      <c r="S9" s="16" t="s">
        <v>43</v>
      </c>
      <c r="T9" s="9" t="s">
        <v>44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4.5" x14ac:dyDescent="0.35">
      <c r="A10" t="s">
        <v>11</v>
      </c>
      <c r="B10" s="8" t="s">
        <v>19</v>
      </c>
      <c r="C10" t="s">
        <v>6</v>
      </c>
      <c r="D10" t="str">
        <f t="shared" si="1"/>
        <v>VK 120-2 CPC</v>
      </c>
      <c r="E10" t="s">
        <v>46</v>
      </c>
      <c r="F10" t="s">
        <v>43</v>
      </c>
      <c r="G10">
        <v>66.3</v>
      </c>
      <c r="H10" t="s">
        <v>43</v>
      </c>
      <c r="I10">
        <v>0.78</v>
      </c>
      <c r="J10" t="s">
        <v>43</v>
      </c>
      <c r="K10">
        <v>1.2E-2</v>
      </c>
      <c r="L10" t="s">
        <v>43</v>
      </c>
      <c r="M10">
        <v>1</v>
      </c>
      <c r="N10" s="9">
        <v>0.98</v>
      </c>
      <c r="O10" s="8" t="s">
        <v>19</v>
      </c>
      <c r="P10" s="8" t="s">
        <v>19</v>
      </c>
      <c r="Q10" s="8" t="s">
        <v>19</v>
      </c>
      <c r="R10" s="16" t="s">
        <v>42</v>
      </c>
      <c r="S10" s="16" t="s">
        <v>43</v>
      </c>
      <c r="T10" s="9" t="s">
        <v>44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4.5" x14ac:dyDescent="0.35">
      <c r="A11" t="s">
        <v>12</v>
      </c>
      <c r="B11" s="8" t="s">
        <v>19</v>
      </c>
      <c r="C11" t="s">
        <v>6</v>
      </c>
      <c r="D11" t="str">
        <f t="shared" si="1"/>
        <v>VK 120-2</v>
      </c>
      <c r="E11" t="s">
        <v>46</v>
      </c>
      <c r="F11" t="s">
        <v>43</v>
      </c>
      <c r="G11">
        <v>78.7</v>
      </c>
      <c r="H11" t="s">
        <v>43</v>
      </c>
      <c r="I11">
        <v>2.99</v>
      </c>
      <c r="J11" t="s">
        <v>43</v>
      </c>
      <c r="K11">
        <v>1.4999999999999999E-2</v>
      </c>
      <c r="L11" t="s">
        <v>43</v>
      </c>
      <c r="M11">
        <v>1.27</v>
      </c>
      <c r="N11" s="9">
        <v>0.46</v>
      </c>
      <c r="O11" s="8" t="s">
        <v>19</v>
      </c>
      <c r="P11" s="8" t="s">
        <v>19</v>
      </c>
      <c r="Q11" s="8" t="s">
        <v>19</v>
      </c>
      <c r="R11" s="16" t="s">
        <v>42</v>
      </c>
      <c r="S11" s="16" t="s">
        <v>43</v>
      </c>
      <c r="T11" s="9" t="s">
        <v>44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4.5" x14ac:dyDescent="0.3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4.5" x14ac:dyDescent="0.3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4.5" x14ac:dyDescent="0.3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4.5" x14ac:dyDescent="0.3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4.5" x14ac:dyDescent="0.3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4.5" x14ac:dyDescent="0.35">
      <c r="N17" s="9"/>
      <c r="O17" s="8"/>
      <c r="P17" s="8"/>
      <c r="Q17" s="8"/>
      <c r="R17" s="16"/>
      <c r="S17" s="16"/>
      <c r="T17" s="9"/>
    </row>
    <row r="18" spans="3:47" ht="14.5" x14ac:dyDescent="0.3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4.5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4.5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4.5" x14ac:dyDescent="0.3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4.5" x14ac:dyDescent="0.3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4.5" x14ac:dyDescent="0.3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4.5" x14ac:dyDescent="0.3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4.5" x14ac:dyDescent="0.3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4.5" x14ac:dyDescent="0.3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4.5" x14ac:dyDescent="0.3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4.5" x14ac:dyDescent="0.3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4.5" x14ac:dyDescent="0.3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4.5" x14ac:dyDescent="0.3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4.5" x14ac:dyDescent="0.3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4.5" x14ac:dyDescent="0.3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4.5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4.5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4.5" x14ac:dyDescent="0.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4.5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4.5" x14ac:dyDescent="0.3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4.5" x14ac:dyDescent="0.3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4.5" x14ac:dyDescent="0.3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4.5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4.5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4.5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4.5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4.5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4.5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4.5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4.5" x14ac:dyDescent="0.3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5">
      <c r="AS48" s="1"/>
    </row>
    <row r="49" spans="45:45" x14ac:dyDescent="0.25">
      <c r="AS49" s="1"/>
    </row>
    <row r="50" spans="45:45" x14ac:dyDescent="0.25">
      <c r="AS50" s="1"/>
    </row>
    <row r="51" spans="45:45" x14ac:dyDescent="0.25">
      <c r="AS51" s="1"/>
    </row>
    <row r="52" spans="45:45" x14ac:dyDescent="0.25">
      <c r="AS52" s="1"/>
    </row>
    <row r="53" spans="45:45" x14ac:dyDescent="0.25">
      <c r="AS53" s="1"/>
    </row>
    <row r="54" spans="45:45" x14ac:dyDescent="0.25">
      <c r="AS54" s="1"/>
    </row>
    <row r="55" spans="45:45" x14ac:dyDescent="0.25">
      <c r="AS55" s="1"/>
    </row>
    <row r="56" spans="45:45" x14ac:dyDescent="0.25">
      <c r="AS56" s="1"/>
    </row>
    <row r="57" spans="45:45" x14ac:dyDescent="0.25">
      <c r="AS57" s="1"/>
    </row>
    <row r="58" spans="45:45" x14ac:dyDescent="0.25">
      <c r="AS58" s="1"/>
    </row>
    <row r="59" spans="45:45" x14ac:dyDescent="0.25">
      <c r="AS59" s="1"/>
    </row>
    <row r="60" spans="45:45" x14ac:dyDescent="0.25">
      <c r="AS60" s="1"/>
    </row>
    <row r="61" spans="45:45" x14ac:dyDescent="0.25">
      <c r="AS61" s="1"/>
    </row>
    <row r="62" spans="45:45" x14ac:dyDescent="0.25">
      <c r="AS62" s="1"/>
    </row>
    <row r="63" spans="45:45" x14ac:dyDescent="0.25">
      <c r="AS63" s="1"/>
    </row>
    <row r="64" spans="45:45" x14ac:dyDescent="0.25">
      <c r="AS64" s="1"/>
    </row>
    <row r="65" spans="45:45" x14ac:dyDescent="0.25">
      <c r="AS65" s="1"/>
    </row>
    <row r="78" spans="45:45" x14ac:dyDescent="0.25">
      <c r="AS78" s="1"/>
    </row>
    <row r="79" spans="45:45" x14ac:dyDescent="0.25">
      <c r="AS79" s="1"/>
    </row>
    <row r="80" spans="45:45" x14ac:dyDescent="0.25">
      <c r="AS80" s="1"/>
    </row>
    <row r="81" spans="45:45" x14ac:dyDescent="0.25">
      <c r="AS81" s="1"/>
    </row>
    <row r="82" spans="45:45" x14ac:dyDescent="0.25">
      <c r="AS82" s="1"/>
    </row>
    <row r="83" spans="45:45" x14ac:dyDescent="0.25">
      <c r="AS83" s="1"/>
    </row>
    <row r="84" spans="45:45" x14ac:dyDescent="0.25">
      <c r="AS84" s="1"/>
    </row>
    <row r="85" spans="45:45" x14ac:dyDescent="0.25">
      <c r="AS85" s="1"/>
    </row>
    <row r="86" spans="45:45" x14ac:dyDescent="0.25">
      <c r="AS86" s="1"/>
    </row>
    <row r="87" spans="45:45" x14ac:dyDescent="0.25">
      <c r="AS87" s="1"/>
    </row>
    <row r="88" spans="45:45" x14ac:dyDescent="0.25">
      <c r="AS88" s="1"/>
    </row>
    <row r="89" spans="45:45" x14ac:dyDescent="0.25">
      <c r="AS89" s="1"/>
    </row>
    <row r="96" spans="45:45" x14ac:dyDescent="0.25">
      <c r="AS96" s="1"/>
    </row>
    <row r="97" spans="45:45" x14ac:dyDescent="0.25">
      <c r="AS97" s="1"/>
    </row>
    <row r="98" spans="45:45" x14ac:dyDescent="0.25">
      <c r="AS98" s="1"/>
    </row>
    <row r="104" spans="45:45" x14ac:dyDescent="0.25">
      <c r="AS104" s="1"/>
    </row>
    <row r="105" spans="45:45" x14ac:dyDescent="0.25">
      <c r="AS105" s="1"/>
    </row>
    <row r="106" spans="45:45" x14ac:dyDescent="0.25">
      <c r="AS106" s="1"/>
    </row>
    <row r="107" spans="45:45" x14ac:dyDescent="0.25">
      <c r="AS107" s="1"/>
    </row>
  </sheetData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2019-04-03T13:07:56Z</cp:lastPrinted>
  <dcterms:created xsi:type="dcterms:W3CDTF">2018-04-13T09:50:30Z</dcterms:created>
  <dcterms:modified xsi:type="dcterms:W3CDTF">2024-05-24T14:58:39Z</dcterms:modified>
</cp:coreProperties>
</file>