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0\Bosch\Solar\Walloon region\"/>
    </mc:Choice>
  </mc:AlternateContent>
  <xr:revisionPtr revIDLastSave="0" documentId="13_ncr:1_{F05E1102-CF34-402C-A5B4-E04105381311}" xr6:coauthVersionLast="45" xr6:coauthVersionMax="45" xr10:uidLastSave="{00000000-0000-0000-0000-000000000000}"/>
  <workbookProtection workbookAlgorithmName="SHA-512" workbookHashValue="470BDWmPolbzH0n8MVyKRZ/IjReMURdN39crhRqYOE3GrgXb7UeW22chhMHvCJXgh/OOO/yncHsDJ3a90STM0w==" workbookSaltValue="DnDwL+Mrrb6VQe8Zq7jyRQ==" workbookSpinCount="100000" lockStructure="1"/>
  <bookViews>
    <workbookView xWindow="28680" yWindow="-120" windowWidth="29040" windowHeight="15840" xr2:uid="{00000000-000D-0000-FFFF-FFFF00000000}"/>
  </bookViews>
  <sheets>
    <sheet name="français" sheetId="3" r:id="rId1"/>
    <sheet name="DATA FR" sheetId="4" state="hidden" r:id="rId2"/>
  </sheets>
  <definedNames>
    <definedName name="_xlnm._FilterDatabase" localSheetId="1" hidden="1">'DATA FR'!$A$4:$BE$4</definedName>
    <definedName name="_xlnm.Print_Area" localSheetId="0">français!$A$1:$Q$43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0" i="3" l="1"/>
  <c r="L40" i="3" s="1"/>
  <c r="K38" i="3"/>
  <c r="K39" i="3"/>
  <c r="K37" i="3"/>
  <c r="K34" i="3"/>
  <c r="K31" i="3"/>
  <c r="K30" i="3"/>
  <c r="K29" i="3"/>
  <c r="M29" i="3" s="1"/>
  <c r="K28" i="3"/>
  <c r="K27" i="3"/>
  <c r="K26" i="3"/>
  <c r="M26" i="3" s="1"/>
  <c r="K25" i="3"/>
  <c r="K24" i="3"/>
  <c r="M24" i="3" s="1"/>
  <c r="K23" i="3"/>
  <c r="K22" i="3"/>
  <c r="M22" i="3" s="1"/>
  <c r="K21" i="3"/>
  <c r="K16" i="3"/>
  <c r="K20" i="3"/>
  <c r="D11" i="4" l="1"/>
  <c r="D10" i="4"/>
  <c r="D9" i="4"/>
  <c r="D8" i="4"/>
  <c r="D7" i="4"/>
  <c r="D6" i="4"/>
  <c r="B2" i="4"/>
  <c r="C2" i="4" s="1"/>
  <c r="D2" i="4" s="1"/>
  <c r="E2" i="4" s="1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R19" i="3" l="1"/>
</calcChain>
</file>

<file path=xl/sharedStrings.xml><?xml version="1.0" encoding="utf-8"?>
<sst xmlns="http://schemas.openxmlformats.org/spreadsheetml/2006/main" count="137" uniqueCount="61">
  <si>
    <t>Hulpenergie circulatiepompen</t>
  </si>
  <si>
    <t>EPB data 2018 Buderus en Bosch warmtepompgamma</t>
  </si>
  <si>
    <t>Verwarming</t>
  </si>
  <si>
    <t>Sanitair Warm Water</t>
  </si>
  <si>
    <t>Hulpenergie</t>
  </si>
  <si>
    <t>Product ID</t>
  </si>
  <si>
    <t>Bosch</t>
  </si>
  <si>
    <t>FKC-2 S</t>
  </si>
  <si>
    <t>FKC-2 W</t>
  </si>
  <si>
    <t>FT 226-2 V</t>
  </si>
  <si>
    <t>FT 226-2 H</t>
  </si>
  <si>
    <t>VK 120-2 CPC</t>
  </si>
  <si>
    <t>VK 120-2</t>
  </si>
  <si>
    <t>Inclinaison :</t>
  </si>
  <si>
    <t>Ombrage</t>
  </si>
  <si>
    <t>Inclinaison</t>
  </si>
  <si>
    <t>Oriëntation</t>
  </si>
  <si>
    <t>Calcul détaillé</t>
  </si>
  <si>
    <t>Surface des capteurs (m²)</t>
  </si>
  <si>
    <t>Marque</t>
  </si>
  <si>
    <t>À remplir par le certificateur</t>
  </si>
  <si>
    <t>Nom :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</si>
  <si>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</si>
  <si>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Capteurs</t>
  </si>
  <si>
    <t>SYSTÈME SOLAIRE THERMIQUE</t>
  </si>
  <si>
    <t>Sélectionnez vos panneaux solaires ici</t>
  </si>
  <si>
    <t>Calcul d'ombrage :</t>
  </si>
  <si>
    <t>Orientation :</t>
  </si>
  <si>
    <t>Ce certificat est valable à partir du 1/01/2020.</t>
  </si>
  <si>
    <t>Type de capteur</t>
  </si>
  <si>
    <t>Connecté à une piscine:</t>
  </si>
  <si>
    <t>Rendement connu:</t>
  </si>
  <si>
    <t>Rendement:</t>
  </si>
  <si>
    <t>a1 connu</t>
  </si>
  <si>
    <t>a1:</t>
  </si>
  <si>
    <t>a2 connu</t>
  </si>
  <si>
    <t>a2:</t>
  </si>
  <si>
    <t>IAM connu:</t>
  </si>
  <si>
    <t>IAM:</t>
  </si>
  <si>
    <t>Surface des capteurs:</t>
  </si>
  <si>
    <t>Circulateurs</t>
  </si>
  <si>
    <t>Nom:</t>
  </si>
  <si>
    <t>Puissance installée:</t>
  </si>
  <si>
    <t>Type de pompe:</t>
  </si>
  <si>
    <t>Introduction directe de la Puissance installée:</t>
  </si>
  <si>
    <t>Connecté à une piscine</t>
  </si>
  <si>
    <t>Nom</t>
  </si>
  <si>
    <t>Rendement connu</t>
  </si>
  <si>
    <t>Rendement</t>
  </si>
  <si>
    <t>a1</t>
  </si>
  <si>
    <t>a2</t>
  </si>
  <si>
    <t>IAM connu</t>
  </si>
  <si>
    <t>IAM</t>
  </si>
  <si>
    <t>Type de pompe</t>
  </si>
  <si>
    <t>Puissance installée</t>
  </si>
  <si>
    <t>Introduction directe de la puissance installéé</t>
  </si>
  <si>
    <t>Pompe immergée</t>
  </si>
  <si>
    <t>Oui</t>
  </si>
  <si>
    <t>Pompe 1</t>
  </si>
  <si>
    <t>Capteur plan vitré</t>
  </si>
  <si>
    <t>Tubes sous vide (CPC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</si>
</sst>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0" fillId="2" borderId="0" xfId="0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2" fontId="1" fillId="2" borderId="0" xfId="0" applyNumberFormat="1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8" fillId="0" borderId="0" xfId="0" applyFont="1" applyAlignment="1">
      <alignment horizontal="center" wrapText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39"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36236</xdr:colOff>
      <xdr:row>0</xdr:row>
      <xdr:rowOff>0</xdr:rowOff>
    </xdr:from>
    <xdr:to>
      <xdr:col>17</xdr:col>
      <xdr:colOff>294722</xdr:colOff>
      <xdr:row>7</xdr:row>
      <xdr:rowOff>157370</xdr:rowOff>
    </xdr:to>
    <xdr:sp macro="" textlink="">
      <xdr:nvSpPr>
        <xdr:cNvPr id="2" name="Textfeld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7549" y="0"/>
          <a:ext cx="5775048" cy="131624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" name="Bild 5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17</xdr:col>
      <xdr:colOff>16565</xdr:colOff>
      <xdr:row>1</xdr:row>
      <xdr:rowOff>11095</xdr:rowOff>
    </xdr:to>
    <xdr:pic>
      <xdr:nvPicPr>
        <xdr:cNvPr id="4" name="Bild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830956" cy="2072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41</xdr:row>
      <xdr:rowOff>126791</xdr:rowOff>
    </xdr:from>
    <xdr:to>
      <xdr:col>17</xdr:col>
      <xdr:colOff>16565</xdr:colOff>
      <xdr:row>43</xdr:row>
      <xdr:rowOff>0</xdr:rowOff>
    </xdr:to>
    <xdr:pic>
      <xdr:nvPicPr>
        <xdr:cNvPr id="6" name="Bild 5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7222916"/>
          <a:ext cx="5874440" cy="20658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90"/>
  <sheetViews>
    <sheetView tabSelected="1" view="pageBreakPreview" zoomScale="120" zoomScaleNormal="115" zoomScaleSheetLayoutView="120" zoomScalePageLayoutView="115" workbookViewId="0">
      <selection activeCell="K19" sqref="K19:Q19"/>
    </sheetView>
  </sheetViews>
  <sheetFormatPr defaultColWidth="0" defaultRowHeight="12.75" customHeight="1" zeroHeight="1" x14ac:dyDescent="0.2"/>
  <cols>
    <col min="1" max="16" width="5.140625" style="24" customWidth="1"/>
    <col min="17" max="17" width="6" style="24" customWidth="1"/>
    <col min="18" max="18" width="48.42578125" style="24" customWidth="1"/>
    <col min="19" max="20" width="5" style="18" hidden="1" customWidth="1"/>
    <col min="21" max="16382" width="9" style="18" hidden="1"/>
    <col min="16383" max="16383" width="6.7109375" style="18" hidden="1" customWidth="1"/>
    <col min="16384" max="16384" width="16.5703125" style="18" hidden="1" customWidth="1"/>
  </cols>
  <sheetData>
    <row r="1" spans="1:18" ht="16.5" customHeight="1" x14ac:dyDescent="0.2">
      <c r="R1" s="17"/>
    </row>
    <row r="2" spans="1:18" x14ac:dyDescent="0.2">
      <c r="R2" s="17"/>
    </row>
    <row r="3" spans="1:18" x14ac:dyDescent="0.2">
      <c r="R3" s="17"/>
    </row>
    <row r="4" spans="1:18" x14ac:dyDescent="0.2">
      <c r="R4" s="17"/>
    </row>
    <row r="5" spans="1:18" x14ac:dyDescent="0.2">
      <c r="R5" s="17"/>
    </row>
    <row r="6" spans="1:18" x14ac:dyDescent="0.2">
      <c r="R6" s="17"/>
    </row>
    <row r="7" spans="1:18" x14ac:dyDescent="0.2">
      <c r="R7" s="17"/>
    </row>
    <row r="8" spans="1:18" ht="14.1" customHeight="1" x14ac:dyDescent="0.2">
      <c r="R8" s="17"/>
    </row>
    <row r="9" spans="1:18" ht="14.1" customHeight="1" x14ac:dyDescent="0.2">
      <c r="A9" s="37" t="s">
        <v>22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17"/>
    </row>
    <row r="10" spans="1:18" ht="14.1" customHeight="1" x14ac:dyDescent="0.2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17"/>
    </row>
    <row r="11" spans="1:18" ht="14.1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7"/>
    </row>
    <row r="12" spans="1:18" ht="14.1" customHeight="1" x14ac:dyDescent="0.2">
      <c r="A12" s="37" t="s">
        <v>28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22"/>
      <c r="R12" s="7"/>
    </row>
    <row r="13" spans="1:18" ht="14.1" customHeight="1" x14ac:dyDescent="0.2">
      <c r="B13" s="20"/>
      <c r="C13" s="25"/>
      <c r="D13" s="25"/>
      <c r="E13" s="25"/>
      <c r="F13" s="25"/>
      <c r="G13" s="25"/>
      <c r="H13" s="19"/>
      <c r="I13" s="25"/>
      <c r="J13" s="25"/>
      <c r="K13" s="33"/>
      <c r="L13" s="33"/>
      <c r="M13" s="33"/>
      <c r="N13" s="33"/>
      <c r="O13" s="33"/>
      <c r="P13" s="33"/>
      <c r="Q13" s="33"/>
      <c r="R13" s="17"/>
    </row>
    <row r="14" spans="1:18" ht="14.1" customHeight="1" x14ac:dyDescent="0.2">
      <c r="A14" s="17" t="s">
        <v>24</v>
      </c>
      <c r="B14" s="20"/>
      <c r="C14" s="25"/>
      <c r="D14" s="25"/>
      <c r="E14" s="25"/>
      <c r="F14" s="19"/>
      <c r="G14" s="25"/>
      <c r="H14" s="25"/>
      <c r="I14" s="25"/>
      <c r="J14" s="25"/>
      <c r="K14" s="33"/>
      <c r="L14" s="33"/>
      <c r="M14" s="33"/>
      <c r="N14" s="33"/>
      <c r="O14" s="33"/>
      <c r="P14" s="33"/>
      <c r="Q14" s="33"/>
      <c r="R14" s="17"/>
    </row>
    <row r="15" spans="1:18" ht="14.1" customHeight="1" x14ac:dyDescent="0.2">
      <c r="A15" s="17"/>
      <c r="B15" s="20"/>
      <c r="C15" s="25"/>
      <c r="D15" s="25"/>
      <c r="E15" s="25"/>
      <c r="F15" s="19"/>
      <c r="G15" s="25"/>
      <c r="H15" s="25"/>
      <c r="I15" s="25"/>
      <c r="J15" s="25"/>
      <c r="K15" s="30"/>
      <c r="L15" s="30"/>
      <c r="M15" s="30"/>
      <c r="N15" s="30"/>
      <c r="O15" s="30"/>
      <c r="P15" s="30"/>
      <c r="Q15" s="30"/>
      <c r="R15" s="17"/>
    </row>
    <row r="16" spans="1:18" ht="14.1" customHeight="1" x14ac:dyDescent="0.2">
      <c r="A16" s="17"/>
      <c r="B16" s="20" t="s">
        <v>30</v>
      </c>
      <c r="C16" s="25"/>
      <c r="D16" s="25"/>
      <c r="E16" s="25"/>
      <c r="F16" s="19"/>
      <c r="G16" s="25"/>
      <c r="H16" s="25"/>
      <c r="I16" s="25"/>
      <c r="J16" s="25"/>
      <c r="K16" s="33" t="str">
        <f>IFERROR(VLOOKUP($K$19,'DATA FR'!$A$6:$AF$151,2,),"")</f>
        <v/>
      </c>
      <c r="L16" s="33"/>
      <c r="M16" s="33"/>
      <c r="N16" s="33"/>
      <c r="O16" s="33"/>
      <c r="P16" s="30"/>
      <c r="Q16" s="30"/>
      <c r="R16" s="17"/>
    </row>
    <row r="17" spans="1:25" ht="14.1" customHeight="1" x14ac:dyDescent="0.2">
      <c r="A17" s="17"/>
      <c r="B17" s="20"/>
      <c r="C17" s="25"/>
      <c r="D17" s="25"/>
      <c r="E17" s="25"/>
      <c r="F17" s="19"/>
      <c r="G17" s="25"/>
      <c r="H17" s="25"/>
      <c r="I17" s="25"/>
      <c r="J17" s="25"/>
      <c r="K17" s="30"/>
      <c r="L17" s="30"/>
      <c r="M17" s="30"/>
      <c r="N17" s="30"/>
      <c r="O17" s="30"/>
      <c r="P17" s="30"/>
      <c r="Q17" s="30"/>
      <c r="R17" s="17"/>
    </row>
    <row r="18" spans="1:25" ht="14.1" customHeight="1" x14ac:dyDescent="0.2">
      <c r="A18" s="19" t="s">
        <v>23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25" ht="14.1" customHeight="1" x14ac:dyDescent="0.2">
      <c r="B19" s="20" t="s">
        <v>21</v>
      </c>
      <c r="C19" s="25"/>
      <c r="D19" s="25"/>
      <c r="E19" s="25"/>
      <c r="F19" s="25"/>
      <c r="G19" s="25"/>
      <c r="H19" s="25"/>
      <c r="I19" s="19"/>
      <c r="J19" s="25"/>
      <c r="K19" s="38" t="s">
        <v>25</v>
      </c>
      <c r="L19" s="38"/>
      <c r="M19" s="38"/>
      <c r="N19" s="38"/>
      <c r="O19" s="38"/>
      <c r="P19" s="38"/>
      <c r="Q19" s="38"/>
      <c r="R19" s="33" t="str">
        <f>IF(OR(K19='DATA FR'!A5,K19=""),"","   &lt;======  Sélectionnez vos panneaux solaires ici")</f>
        <v/>
      </c>
      <c r="S19" s="33"/>
      <c r="T19" s="33"/>
      <c r="U19" s="33"/>
      <c r="V19" s="33"/>
      <c r="W19" s="33"/>
      <c r="X19" s="33"/>
      <c r="Y19" s="33"/>
    </row>
    <row r="20" spans="1:25" ht="14.1" customHeight="1" x14ac:dyDescent="0.2">
      <c r="B20" s="20" t="s">
        <v>29</v>
      </c>
      <c r="C20" s="25"/>
      <c r="D20" s="25"/>
      <c r="E20" s="25"/>
      <c r="F20" s="25"/>
      <c r="G20" s="25"/>
      <c r="H20" s="25"/>
      <c r="I20" s="19"/>
      <c r="J20" s="25"/>
      <c r="K20" s="33" t="str">
        <f>IFERROR(VLOOKUP($K$19,'DATA FR'!$A$6:$AF$151,5,),"")</f>
        <v/>
      </c>
      <c r="L20" s="33"/>
      <c r="M20" s="33"/>
      <c r="N20" s="33"/>
      <c r="O20" s="33"/>
      <c r="P20" s="23"/>
      <c r="Q20" s="23"/>
      <c r="R20" s="23"/>
    </row>
    <row r="21" spans="1:25" ht="14.1" customHeight="1" x14ac:dyDescent="0.2">
      <c r="B21" s="20" t="s">
        <v>31</v>
      </c>
      <c r="C21" s="25"/>
      <c r="D21" s="25"/>
      <c r="E21" s="25"/>
      <c r="F21" s="25"/>
      <c r="G21" s="25"/>
      <c r="H21" s="25"/>
      <c r="I21" s="19"/>
      <c r="J21" s="25"/>
      <c r="K21" s="33" t="str">
        <f>IFERROR(VLOOKUP($K$19,'DATA FR'!$A$6:$AF$151,6,),"")</f>
        <v/>
      </c>
      <c r="L21" s="33"/>
      <c r="M21" s="33"/>
      <c r="N21" s="33"/>
      <c r="O21" s="33"/>
      <c r="P21" s="31"/>
      <c r="Q21" s="31"/>
      <c r="R21" s="31"/>
    </row>
    <row r="22" spans="1:25" ht="14.1" customHeight="1" x14ac:dyDescent="0.2">
      <c r="B22" s="20" t="s">
        <v>32</v>
      </c>
      <c r="C22" s="25"/>
      <c r="D22" s="25"/>
      <c r="E22" s="25"/>
      <c r="F22" s="25"/>
      <c r="G22" s="25"/>
      <c r="H22" s="25"/>
      <c r="I22" s="19"/>
      <c r="J22" s="25"/>
      <c r="K22" s="33" t="str">
        <f>IFERROR(VLOOKUP($K$19,'DATA FR'!$A$6:$AF$151,7,),"")</f>
        <v/>
      </c>
      <c r="L22" s="33"/>
      <c r="M22" s="33" t="str">
        <f>IF(K22="","","%")</f>
        <v/>
      </c>
      <c r="N22" s="33"/>
      <c r="O22" s="33"/>
      <c r="P22" s="31"/>
      <c r="Q22" s="31"/>
      <c r="R22" s="31"/>
    </row>
    <row r="23" spans="1:25" ht="14.1" customHeight="1" x14ac:dyDescent="0.2">
      <c r="B23" s="20" t="s">
        <v>33</v>
      </c>
      <c r="C23" s="25"/>
      <c r="D23" s="25"/>
      <c r="E23" s="25"/>
      <c r="F23" s="25"/>
      <c r="G23" s="25"/>
      <c r="H23" s="25"/>
      <c r="I23" s="19"/>
      <c r="J23" s="25"/>
      <c r="K23" s="33" t="str">
        <f>IFERROR(VLOOKUP($K$19,'DATA FR'!$A$6:$AF$151,8,),"")</f>
        <v/>
      </c>
      <c r="L23" s="33"/>
      <c r="M23" s="33"/>
      <c r="N23" s="33"/>
      <c r="O23" s="33"/>
      <c r="P23" s="31"/>
      <c r="Q23" s="31"/>
      <c r="R23" s="31"/>
    </row>
    <row r="24" spans="1:25" ht="14.1" customHeight="1" x14ac:dyDescent="0.2">
      <c r="B24" s="20" t="s">
        <v>34</v>
      </c>
      <c r="C24" s="25"/>
      <c r="D24" s="25"/>
      <c r="E24" s="25"/>
      <c r="F24" s="25"/>
      <c r="G24" s="25"/>
      <c r="H24" s="25"/>
      <c r="I24" s="19"/>
      <c r="J24" s="25"/>
      <c r="K24" s="33" t="str">
        <f>IFERROR(VLOOKUP($K$19,'DATA FR'!$A$6:$AF$151,9,),"")</f>
        <v/>
      </c>
      <c r="L24" s="33"/>
      <c r="M24" s="33" t="str">
        <f>IF(K24="","","W/m²K")</f>
        <v/>
      </c>
      <c r="N24" s="33"/>
      <c r="O24" s="33"/>
      <c r="P24" s="31"/>
      <c r="Q24" s="31"/>
      <c r="R24" s="31"/>
    </row>
    <row r="25" spans="1:25" ht="14.1" customHeight="1" x14ac:dyDescent="0.2">
      <c r="B25" s="20" t="s">
        <v>35</v>
      </c>
      <c r="C25" s="25"/>
      <c r="D25" s="25"/>
      <c r="E25" s="25"/>
      <c r="F25" s="25"/>
      <c r="G25" s="25"/>
      <c r="H25" s="25"/>
      <c r="I25" s="19"/>
      <c r="J25" s="25"/>
      <c r="K25" s="33" t="str">
        <f>IFERROR(VLOOKUP($K$19,'DATA FR'!$A$6:$AF$151,10,),"")</f>
        <v/>
      </c>
      <c r="L25" s="33"/>
      <c r="M25" s="33"/>
      <c r="N25" s="33"/>
      <c r="O25" s="33"/>
      <c r="P25" s="31"/>
      <c r="Q25" s="31"/>
      <c r="R25" s="31"/>
    </row>
    <row r="26" spans="1:25" ht="14.1" customHeight="1" x14ac:dyDescent="0.2">
      <c r="B26" s="20" t="s">
        <v>36</v>
      </c>
      <c r="C26" s="25"/>
      <c r="D26" s="25"/>
      <c r="E26" s="25"/>
      <c r="F26" s="25"/>
      <c r="G26" s="25"/>
      <c r="H26" s="25"/>
      <c r="I26" s="19"/>
      <c r="J26" s="25"/>
      <c r="K26" s="33" t="str">
        <f>IFERROR(VLOOKUP($K$19,'DATA FR'!$A$6:$AF$151,11,),"")</f>
        <v/>
      </c>
      <c r="L26" s="33"/>
      <c r="M26" s="33" t="str">
        <f>IF(K26="","","W/m²K")</f>
        <v/>
      </c>
      <c r="N26" s="33"/>
      <c r="O26" s="33"/>
      <c r="P26" s="31"/>
      <c r="Q26" s="31"/>
      <c r="R26" s="31"/>
    </row>
    <row r="27" spans="1:25" ht="14.1" customHeight="1" x14ac:dyDescent="0.2">
      <c r="B27" s="20" t="s">
        <v>37</v>
      </c>
      <c r="C27" s="25"/>
      <c r="D27" s="25"/>
      <c r="E27" s="25"/>
      <c r="F27" s="25"/>
      <c r="G27" s="25"/>
      <c r="H27" s="25"/>
      <c r="I27" s="19"/>
      <c r="J27" s="25"/>
      <c r="K27" s="33" t="str">
        <f>IFERROR(VLOOKUP($K$19,'DATA FR'!$A$6:$AF$151,12,),"")</f>
        <v/>
      </c>
      <c r="L27" s="33"/>
      <c r="M27" s="33"/>
      <c r="N27" s="33"/>
      <c r="O27" s="33"/>
      <c r="P27" s="31"/>
      <c r="Q27" s="31"/>
      <c r="R27" s="31"/>
    </row>
    <row r="28" spans="1:25" ht="14.1" customHeight="1" x14ac:dyDescent="0.2">
      <c r="B28" s="20" t="s">
        <v>38</v>
      </c>
      <c r="C28" s="25"/>
      <c r="D28" s="25"/>
      <c r="E28" s="25"/>
      <c r="F28" s="25"/>
      <c r="G28" s="25"/>
      <c r="H28" s="25"/>
      <c r="I28" s="19"/>
      <c r="J28" s="25"/>
      <c r="K28" s="33" t="str">
        <f>IFERROR(VLOOKUP($K$19,'DATA FR'!$A$6:$AF$151,13,),"")</f>
        <v/>
      </c>
      <c r="L28" s="33"/>
      <c r="M28" s="17"/>
      <c r="N28" s="17"/>
      <c r="O28" s="17"/>
      <c r="P28" s="31"/>
      <c r="Q28" s="31"/>
      <c r="R28" s="31"/>
    </row>
    <row r="29" spans="1:25" ht="14.1" customHeight="1" x14ac:dyDescent="0.2">
      <c r="B29" s="20" t="s">
        <v>39</v>
      </c>
      <c r="C29" s="25"/>
      <c r="D29" s="25"/>
      <c r="E29" s="25"/>
      <c r="F29" s="25"/>
      <c r="G29" s="25"/>
      <c r="H29" s="25"/>
      <c r="I29" s="19"/>
      <c r="J29" s="25"/>
      <c r="K29" s="33" t="str">
        <f>IFERROR(VLOOKUP($K$19,'DATA FR'!$A$6:$AF$151,14,),"")</f>
        <v/>
      </c>
      <c r="L29" s="33"/>
      <c r="M29" s="33" t="str">
        <f>IF(K29="","","m²")</f>
        <v/>
      </c>
      <c r="N29" s="33"/>
      <c r="O29" s="33"/>
      <c r="P29" s="31"/>
      <c r="Q29" s="31"/>
      <c r="R29" s="31"/>
    </row>
    <row r="30" spans="1:25" ht="14.1" customHeight="1" x14ac:dyDescent="0.2">
      <c r="B30" s="20" t="s">
        <v>13</v>
      </c>
      <c r="C30" s="25"/>
      <c r="D30" s="25"/>
      <c r="E30" s="25"/>
      <c r="F30" s="25"/>
      <c r="G30" s="25"/>
      <c r="H30" s="19"/>
      <c r="I30" s="25"/>
      <c r="J30" s="25"/>
      <c r="K30" s="33" t="str">
        <f>IFERROR(VLOOKUP($K$19,'DATA FR'!$A$6:$AF$151,15,),"")</f>
        <v/>
      </c>
      <c r="L30" s="33"/>
      <c r="M30" s="33"/>
      <c r="N30" s="33"/>
      <c r="O30" s="33"/>
    </row>
    <row r="31" spans="1:25" ht="14.1" customHeight="1" x14ac:dyDescent="0.2">
      <c r="B31" s="20" t="s">
        <v>27</v>
      </c>
      <c r="C31" s="25"/>
      <c r="D31" s="25"/>
      <c r="E31" s="25"/>
      <c r="F31" s="25"/>
      <c r="G31" s="25"/>
      <c r="H31" s="19"/>
      <c r="I31" s="25"/>
      <c r="J31" s="25"/>
      <c r="K31" s="33" t="str">
        <f>IFERROR(VLOOKUP($K$19,'DATA FR'!$A$6:$AF$151,16,),"")</f>
        <v/>
      </c>
      <c r="L31" s="33"/>
      <c r="M31" s="33"/>
      <c r="N31" s="33"/>
      <c r="O31" s="33"/>
      <c r="P31" s="27"/>
      <c r="Q31" s="21"/>
      <c r="R31" s="27"/>
    </row>
    <row r="32" spans="1:25" ht="14.1" customHeight="1" x14ac:dyDescent="0.2">
      <c r="B32" s="20"/>
      <c r="C32" s="25"/>
      <c r="D32" s="25"/>
      <c r="E32" s="25"/>
      <c r="F32" s="19"/>
      <c r="G32" s="25"/>
      <c r="H32" s="25"/>
      <c r="I32" s="25"/>
      <c r="J32" s="25"/>
      <c r="K32" s="25"/>
      <c r="L32" s="25"/>
      <c r="M32" s="25"/>
      <c r="N32" s="25"/>
    </row>
    <row r="33" spans="1:18" ht="14.1" customHeight="1" x14ac:dyDescent="0.2">
      <c r="A33" s="19" t="s">
        <v>14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ht="14.1" customHeight="1" x14ac:dyDescent="0.2">
      <c r="B34" s="20" t="s">
        <v>26</v>
      </c>
      <c r="C34" s="25"/>
      <c r="D34" s="25"/>
      <c r="E34" s="25"/>
      <c r="F34" s="19"/>
      <c r="G34" s="25"/>
      <c r="H34" s="25"/>
      <c r="I34" s="25"/>
      <c r="J34" s="25"/>
      <c r="K34" s="33" t="str">
        <f>IFERROR(VLOOKUP($K$19,'DATA FR'!$A$6:$AF$151,17,),"")</f>
        <v/>
      </c>
      <c r="L34" s="33"/>
      <c r="M34" s="33"/>
      <c r="N34" s="33"/>
      <c r="O34" s="33"/>
      <c r="P34" s="30"/>
      <c r="Q34" s="30"/>
      <c r="R34" s="17"/>
    </row>
    <row r="35" spans="1:18" ht="14.1" customHeight="1" x14ac:dyDescent="0.2">
      <c r="B35" s="20"/>
      <c r="C35" s="25"/>
      <c r="D35" s="25"/>
      <c r="E35" s="25"/>
      <c r="F35" s="19"/>
      <c r="G35" s="25"/>
      <c r="H35" s="25"/>
      <c r="I35" s="25"/>
      <c r="J35" s="25"/>
      <c r="K35" s="25"/>
      <c r="L35" s="25"/>
      <c r="M35" s="25"/>
      <c r="N35" s="25"/>
    </row>
    <row r="36" spans="1:18" ht="14.1" customHeight="1" x14ac:dyDescent="0.2">
      <c r="A36" s="19" t="s">
        <v>40</v>
      </c>
      <c r="B36" s="20"/>
      <c r="C36" s="25"/>
      <c r="D36" s="25"/>
      <c r="E36" s="25"/>
      <c r="F36" s="25"/>
      <c r="G36" s="25"/>
      <c r="H36" s="25"/>
      <c r="I36" s="25"/>
      <c r="J36" s="25"/>
      <c r="K36" s="29"/>
      <c r="L36" s="29"/>
      <c r="M36" s="29"/>
      <c r="N36" s="29"/>
      <c r="O36" s="29"/>
      <c r="P36" s="29"/>
      <c r="Q36" s="29"/>
      <c r="R36" s="29"/>
    </row>
    <row r="37" spans="1:18" ht="14.1" customHeight="1" x14ac:dyDescent="0.2">
      <c r="A37" s="19"/>
      <c r="B37" s="20" t="s">
        <v>43</v>
      </c>
      <c r="C37" s="25"/>
      <c r="D37" s="25"/>
      <c r="E37" s="25"/>
      <c r="F37" s="25"/>
      <c r="G37" s="25"/>
      <c r="H37" s="25"/>
      <c r="I37" s="25"/>
      <c r="J37" s="25"/>
      <c r="K37" s="33" t="str">
        <f>IFERROR(VLOOKUP($K$19,'DATA FR'!$A$6:$AF$151,18,),"")</f>
        <v/>
      </c>
      <c r="L37" s="33"/>
      <c r="M37" s="33"/>
      <c r="N37" s="33"/>
      <c r="O37" s="33"/>
      <c r="P37" s="17"/>
      <c r="Q37" s="17"/>
      <c r="R37" s="29"/>
    </row>
    <row r="38" spans="1:18" ht="14.1" customHeight="1" x14ac:dyDescent="0.2">
      <c r="B38" s="20" t="s">
        <v>41</v>
      </c>
      <c r="C38" s="25"/>
      <c r="D38" s="25"/>
      <c r="E38" s="25"/>
      <c r="F38" s="25"/>
      <c r="G38" s="25"/>
      <c r="H38" s="25"/>
      <c r="I38" s="25"/>
      <c r="J38" s="25"/>
      <c r="K38" s="33" t="str">
        <f>IFERROR(VLOOKUP($K$19,'DATA FR'!$A$6:$AF$151,20,),"")</f>
        <v/>
      </c>
      <c r="L38" s="33"/>
      <c r="M38" s="33"/>
      <c r="N38" s="33"/>
      <c r="O38" s="33"/>
      <c r="P38" s="17"/>
      <c r="Q38" s="17"/>
      <c r="R38" s="29"/>
    </row>
    <row r="39" spans="1:18" ht="14.1" customHeight="1" x14ac:dyDescent="0.2">
      <c r="B39" s="20" t="s">
        <v>44</v>
      </c>
      <c r="C39" s="25"/>
      <c r="D39" s="25"/>
      <c r="E39" s="25"/>
      <c r="F39" s="25"/>
      <c r="G39" s="25"/>
      <c r="H39" s="25"/>
      <c r="I39" s="25"/>
      <c r="J39" s="25"/>
      <c r="K39" s="33" t="str">
        <f>IFERROR(VLOOKUP($K$19,'DATA FR'!$A$6:$AF$151,19,),"")</f>
        <v/>
      </c>
      <c r="L39" s="33"/>
      <c r="M39" s="33"/>
      <c r="N39" s="33"/>
      <c r="O39" s="33"/>
      <c r="P39" s="17"/>
      <c r="Q39" s="17"/>
      <c r="R39" s="29"/>
    </row>
    <row r="40" spans="1:18" ht="14.1" customHeight="1" x14ac:dyDescent="0.2">
      <c r="B40" s="20" t="s">
        <v>42</v>
      </c>
      <c r="C40" s="25"/>
      <c r="D40" s="25"/>
      <c r="E40" s="25"/>
      <c r="F40" s="25"/>
      <c r="G40" s="25"/>
      <c r="H40" s="25"/>
      <c r="I40" s="25"/>
      <c r="J40" s="25"/>
      <c r="K40" s="30" t="str">
        <f>IFERROR(VLOOKUP($K$19,'DATA FR'!$A$6:$AF$151,21,),"")</f>
        <v/>
      </c>
      <c r="L40" s="33" t="str">
        <f>IF(K40="","","W")</f>
        <v/>
      </c>
      <c r="M40" s="33"/>
      <c r="N40" s="33"/>
      <c r="O40" s="30"/>
      <c r="P40" s="17"/>
      <c r="Q40" s="17"/>
      <c r="R40" s="29"/>
    </row>
    <row r="41" spans="1:18" ht="14.1" customHeight="1" x14ac:dyDescent="0.2">
      <c r="B41" s="20"/>
      <c r="C41" s="25"/>
      <c r="D41" s="25"/>
      <c r="E41" s="25"/>
      <c r="F41" s="25"/>
      <c r="G41" s="25"/>
      <c r="H41" s="25"/>
      <c r="I41" s="25"/>
      <c r="J41" s="25"/>
      <c r="K41" s="29"/>
      <c r="L41" s="29"/>
      <c r="M41" s="29"/>
      <c r="N41" s="29"/>
      <c r="O41" s="29"/>
      <c r="P41" s="29"/>
      <c r="Q41" s="29"/>
      <c r="R41" s="29"/>
    </row>
    <row r="42" spans="1:18" ht="14.1" customHeight="1" x14ac:dyDescent="0.2">
      <c r="B42" s="20"/>
      <c r="C42" s="25"/>
      <c r="D42" s="25"/>
      <c r="E42" s="25"/>
      <c r="F42" s="25"/>
      <c r="G42" s="25"/>
      <c r="H42" s="25"/>
      <c r="I42" s="25"/>
      <c r="J42" s="25"/>
      <c r="K42" s="29"/>
      <c r="L42" s="29"/>
      <c r="M42" s="29"/>
      <c r="N42" s="29"/>
      <c r="O42" s="29"/>
      <c r="P42" s="29"/>
      <c r="Q42" s="29"/>
      <c r="R42" s="29"/>
    </row>
    <row r="43" spans="1:18" ht="12.75" customHeight="1" x14ac:dyDescent="0.2">
      <c r="B43" s="20"/>
      <c r="C43" s="25"/>
      <c r="D43" s="25"/>
      <c r="E43" s="25"/>
      <c r="F43" s="25"/>
      <c r="G43" s="25"/>
      <c r="H43" s="25"/>
      <c r="I43" s="25"/>
      <c r="J43" s="25"/>
      <c r="K43" s="29"/>
      <c r="L43" s="29"/>
      <c r="M43" s="29"/>
      <c r="N43" s="29"/>
      <c r="O43" s="29"/>
      <c r="P43" s="29"/>
      <c r="Q43" s="29"/>
      <c r="R43" s="29"/>
    </row>
    <row r="44" spans="1:18" ht="12.75" hidden="1" customHeight="1" x14ac:dyDescent="0.2">
      <c r="B44" s="20"/>
      <c r="C44" s="25"/>
      <c r="D44" s="19"/>
      <c r="E44" s="25"/>
      <c r="F44" s="25"/>
      <c r="G44" s="25"/>
      <c r="H44" s="25"/>
      <c r="I44" s="25"/>
      <c r="J44" s="25"/>
      <c r="K44" s="33"/>
      <c r="L44" s="33"/>
      <c r="M44" s="33"/>
      <c r="N44" s="33"/>
      <c r="O44" s="33"/>
      <c r="P44" s="33"/>
      <c r="Q44" s="33"/>
      <c r="R44" s="33"/>
    </row>
    <row r="45" spans="1:18" ht="12.75" hidden="1" customHeight="1" x14ac:dyDescent="0.2">
      <c r="B45" s="20"/>
      <c r="C45" s="25"/>
      <c r="D45" s="19"/>
      <c r="E45" s="25"/>
      <c r="F45" s="25"/>
      <c r="G45" s="25"/>
      <c r="H45" s="25"/>
      <c r="I45" s="25"/>
      <c r="J45" s="25"/>
      <c r="K45" s="33"/>
      <c r="L45" s="33"/>
      <c r="M45" s="33"/>
      <c r="N45" s="33"/>
      <c r="O45" s="33"/>
      <c r="P45" s="33"/>
      <c r="Q45" s="33"/>
      <c r="R45" s="33"/>
    </row>
    <row r="46" spans="1:18" ht="9" hidden="1" customHeight="1" x14ac:dyDescent="0.2">
      <c r="B46" s="20"/>
      <c r="C46" s="25"/>
      <c r="D46" s="19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8" ht="17.25" hidden="1" customHeight="1" x14ac:dyDescent="0.2">
      <c r="A47" s="19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8" ht="12.75" hidden="1" customHeight="1" x14ac:dyDescent="0.2">
      <c r="B48" s="20"/>
      <c r="C48" s="25"/>
      <c r="D48" s="25"/>
      <c r="E48" s="25"/>
      <c r="F48" s="25"/>
      <c r="G48" s="25"/>
      <c r="H48" s="25"/>
      <c r="I48" s="25"/>
      <c r="J48" s="25"/>
      <c r="K48" s="33"/>
      <c r="L48" s="33"/>
      <c r="M48" s="33"/>
      <c r="N48" s="33"/>
      <c r="O48" s="33"/>
      <c r="P48" s="33"/>
      <c r="Q48" s="33"/>
      <c r="R48" s="33"/>
    </row>
    <row r="49" spans="1:18" ht="12.75" hidden="1" customHeight="1" x14ac:dyDescent="0.2">
      <c r="B49" s="20"/>
      <c r="D49" s="25"/>
      <c r="E49" s="25"/>
      <c r="F49" s="25"/>
      <c r="G49" s="25"/>
      <c r="H49" s="19"/>
      <c r="I49" s="25"/>
      <c r="J49" s="25"/>
      <c r="K49" s="33"/>
      <c r="L49" s="33"/>
      <c r="M49" s="33"/>
      <c r="N49" s="33"/>
      <c r="O49" s="33"/>
      <c r="P49" s="33"/>
      <c r="Q49" s="33"/>
      <c r="R49" s="33"/>
    </row>
    <row r="50" spans="1:18" ht="12.75" hidden="1" customHeight="1" x14ac:dyDescent="0.2">
      <c r="B50" s="20"/>
      <c r="C50" s="25"/>
      <c r="D50" s="25"/>
      <c r="E50" s="25"/>
      <c r="F50" s="25"/>
      <c r="G50" s="19"/>
      <c r="H50" s="25"/>
      <c r="I50" s="25"/>
      <c r="J50" s="25"/>
      <c r="K50" s="33"/>
      <c r="L50" s="33"/>
      <c r="M50" s="33"/>
      <c r="N50" s="33"/>
      <c r="O50" s="33"/>
      <c r="P50" s="33"/>
      <c r="Q50" s="33"/>
      <c r="R50" s="33"/>
    </row>
    <row r="51" spans="1:18" ht="12.75" hidden="1" customHeight="1" x14ac:dyDescent="0.2">
      <c r="B51" s="20"/>
      <c r="C51" s="25"/>
      <c r="D51" s="19"/>
      <c r="E51" s="25"/>
      <c r="F51" s="25"/>
      <c r="G51" s="25"/>
      <c r="H51" s="25"/>
      <c r="I51" s="25"/>
      <c r="J51" s="25"/>
      <c r="K51" s="33"/>
      <c r="L51" s="33"/>
      <c r="M51" s="33"/>
      <c r="N51" s="33"/>
      <c r="O51" s="33"/>
      <c r="P51" s="33"/>
      <c r="Q51" s="33"/>
      <c r="R51" s="33"/>
    </row>
    <row r="52" spans="1:18" ht="12.75" hidden="1" customHeight="1" x14ac:dyDescent="0.2">
      <c r="A52" s="28"/>
      <c r="C52" s="25"/>
      <c r="D52" s="25"/>
      <c r="E52" s="25"/>
      <c r="F52" s="25"/>
      <c r="G52" s="25"/>
      <c r="H52" s="25"/>
      <c r="I52" s="25"/>
      <c r="J52" s="25"/>
      <c r="K52" s="33"/>
      <c r="L52" s="33"/>
      <c r="M52" s="33"/>
      <c r="N52" s="33"/>
      <c r="O52" s="33"/>
      <c r="P52" s="33"/>
      <c r="Q52" s="33"/>
      <c r="R52" s="33"/>
    </row>
    <row r="53" spans="1:18" ht="12.75" hidden="1" customHeight="1" x14ac:dyDescent="0.2">
      <c r="B53" s="20"/>
      <c r="C53" s="25"/>
      <c r="D53" s="19"/>
      <c r="E53" s="25"/>
      <c r="F53" s="25"/>
      <c r="G53" s="25"/>
      <c r="H53" s="25"/>
      <c r="I53" s="25"/>
      <c r="J53" s="25"/>
      <c r="K53" s="21"/>
      <c r="L53" s="21"/>
      <c r="M53" s="21"/>
      <c r="N53" s="21"/>
      <c r="O53" s="21"/>
      <c r="P53" s="21"/>
      <c r="Q53" s="21"/>
      <c r="R53" s="21"/>
    </row>
    <row r="54" spans="1:18" ht="12.75" hidden="1" customHeight="1" x14ac:dyDescent="0.2">
      <c r="B54" s="20"/>
      <c r="C54" s="25"/>
      <c r="D54" s="25"/>
      <c r="E54" s="19"/>
      <c r="F54" s="25"/>
      <c r="G54" s="25"/>
      <c r="H54" s="25"/>
      <c r="I54" s="25"/>
      <c r="J54" s="25"/>
      <c r="K54" s="21"/>
      <c r="L54" s="21"/>
      <c r="M54" s="21"/>
      <c r="N54" s="21"/>
      <c r="O54" s="21"/>
      <c r="P54" s="21"/>
      <c r="Q54" s="21"/>
      <c r="R54" s="21"/>
    </row>
    <row r="55" spans="1:18" ht="12.75" hidden="1" customHeight="1" x14ac:dyDescent="0.2">
      <c r="B55" s="20"/>
      <c r="C55" s="25"/>
      <c r="D55" s="25"/>
      <c r="E55" s="19"/>
      <c r="F55" s="25"/>
      <c r="G55" s="25"/>
      <c r="H55" s="25"/>
      <c r="I55" s="25"/>
      <c r="J55" s="25"/>
      <c r="K55" s="21"/>
      <c r="L55" s="21"/>
      <c r="M55" s="21"/>
      <c r="N55" s="21"/>
      <c r="O55" s="21"/>
      <c r="P55" s="21"/>
      <c r="Q55" s="21"/>
      <c r="R55" s="21"/>
    </row>
    <row r="56" spans="1:18" ht="12.75" hidden="1" customHeight="1" x14ac:dyDescent="0.2">
      <c r="B56" s="20"/>
      <c r="C56" s="25"/>
      <c r="D56" s="25"/>
      <c r="E56" s="19"/>
      <c r="F56" s="25"/>
      <c r="G56" s="25"/>
      <c r="H56" s="25"/>
      <c r="I56" s="25"/>
      <c r="J56" s="25"/>
      <c r="K56" s="21"/>
      <c r="L56" s="21"/>
      <c r="M56" s="21"/>
      <c r="N56" s="21"/>
      <c r="O56" s="21"/>
      <c r="P56" s="21"/>
      <c r="Q56" s="21"/>
      <c r="R56" s="21"/>
    </row>
    <row r="57" spans="1:18" ht="12.75" hidden="1" customHeight="1" x14ac:dyDescent="0.2">
      <c r="B57" s="20"/>
      <c r="C57" s="25"/>
      <c r="D57" s="25"/>
      <c r="E57" s="19"/>
      <c r="F57" s="25"/>
      <c r="G57" s="25"/>
      <c r="H57" s="25"/>
      <c r="I57" s="25"/>
      <c r="J57" s="25"/>
      <c r="K57" s="21"/>
      <c r="L57" s="21"/>
      <c r="M57" s="21"/>
      <c r="N57" s="21"/>
      <c r="O57" s="21"/>
      <c r="P57" s="21"/>
      <c r="Q57" s="21"/>
      <c r="R57" s="21"/>
    </row>
    <row r="58" spans="1:18" ht="12.75" hidden="1" customHeight="1" x14ac:dyDescent="0.2">
      <c r="B58" s="20"/>
      <c r="C58" s="25"/>
      <c r="D58" s="25"/>
      <c r="E58" s="25"/>
      <c r="F58" s="25"/>
      <c r="G58" s="25"/>
      <c r="H58" s="25"/>
      <c r="I58" s="25"/>
      <c r="J58" s="25"/>
      <c r="K58" s="36"/>
      <c r="L58" s="36"/>
      <c r="M58" s="36"/>
      <c r="N58" s="36"/>
      <c r="O58" s="36"/>
      <c r="P58" s="36"/>
      <c r="Q58" s="36"/>
      <c r="R58" s="36"/>
    </row>
    <row r="59" spans="1:18" ht="16.5" hidden="1" customHeight="1" x14ac:dyDescent="0.2">
      <c r="K59" s="36"/>
      <c r="L59" s="36"/>
      <c r="M59" s="36"/>
      <c r="N59" s="36"/>
      <c r="O59" s="36"/>
      <c r="P59" s="36"/>
      <c r="Q59" s="36"/>
      <c r="R59" s="36"/>
    </row>
    <row r="60" spans="1:18" hidden="1" x14ac:dyDescent="0.2">
      <c r="K60" s="36"/>
      <c r="L60" s="36"/>
      <c r="M60" s="36"/>
      <c r="N60" s="36"/>
      <c r="O60" s="36"/>
      <c r="P60" s="36"/>
      <c r="Q60" s="36"/>
      <c r="R60" s="36"/>
    </row>
    <row r="61" spans="1:18" hidden="1" x14ac:dyDescent="0.2">
      <c r="K61" s="36"/>
      <c r="L61" s="36"/>
      <c r="M61" s="36"/>
      <c r="N61" s="36"/>
      <c r="O61" s="36"/>
      <c r="P61" s="36"/>
      <c r="Q61" s="36"/>
      <c r="R61" s="36"/>
    </row>
    <row r="62" spans="1:18" hidden="1" x14ac:dyDescent="0.2">
      <c r="K62" s="36"/>
      <c r="L62" s="36"/>
      <c r="M62" s="36"/>
      <c r="N62" s="36"/>
      <c r="O62" s="36"/>
      <c r="P62" s="36"/>
      <c r="Q62" s="36"/>
      <c r="R62" s="36"/>
    </row>
    <row r="63" spans="1:18" ht="17.25" hidden="1" customHeight="1" x14ac:dyDescent="0.2">
      <c r="A63" s="19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</row>
    <row r="64" spans="1:18" ht="12.75" hidden="1" customHeight="1" x14ac:dyDescent="0.2">
      <c r="B64" s="20"/>
      <c r="C64" s="25"/>
      <c r="D64" s="25"/>
      <c r="E64" s="25"/>
      <c r="F64" s="25"/>
      <c r="G64" s="19"/>
      <c r="H64" s="25"/>
      <c r="I64" s="25"/>
      <c r="J64" s="25"/>
      <c r="K64" s="33"/>
      <c r="L64" s="33"/>
      <c r="M64" s="33"/>
      <c r="N64" s="33"/>
      <c r="O64" s="33"/>
      <c r="P64" s="33"/>
      <c r="Q64" s="33"/>
      <c r="R64" s="33"/>
    </row>
    <row r="65" spans="1:18" ht="12.75" hidden="1" customHeight="1" x14ac:dyDescent="0.2">
      <c r="B65" s="20"/>
      <c r="C65" s="25"/>
      <c r="D65" s="25"/>
      <c r="E65" s="25"/>
      <c r="F65" s="25"/>
      <c r="G65" s="19"/>
      <c r="H65" s="25"/>
      <c r="I65" s="25"/>
      <c r="J65" s="25"/>
      <c r="K65" s="33"/>
      <c r="L65" s="33"/>
      <c r="M65" s="33"/>
      <c r="N65" s="33"/>
      <c r="O65" s="33"/>
      <c r="P65" s="33"/>
      <c r="Q65" s="33"/>
      <c r="R65" s="33"/>
    </row>
    <row r="66" spans="1:18" ht="12.75" hidden="1" customHeight="1" x14ac:dyDescent="0.2">
      <c r="B66" s="20"/>
      <c r="C66" s="25"/>
      <c r="D66" s="25"/>
      <c r="E66" s="25"/>
      <c r="F66" s="19"/>
      <c r="G66" s="25"/>
      <c r="H66" s="25"/>
      <c r="I66" s="25"/>
      <c r="J66" s="25"/>
      <c r="K66" s="33"/>
      <c r="L66" s="33"/>
      <c r="M66" s="33"/>
      <c r="N66" s="33"/>
      <c r="O66" s="33"/>
      <c r="P66" s="33"/>
      <c r="Q66" s="33"/>
      <c r="R66" s="33"/>
    </row>
    <row r="67" spans="1:18" ht="12.75" hidden="1" customHeight="1" x14ac:dyDescent="0.2">
      <c r="B67" s="20"/>
      <c r="C67" s="25"/>
      <c r="D67" s="25"/>
      <c r="E67" s="25"/>
      <c r="F67" s="25"/>
      <c r="G67" s="19"/>
      <c r="H67" s="25"/>
      <c r="I67" s="25"/>
      <c r="J67" s="25"/>
      <c r="K67" s="33"/>
      <c r="L67" s="33"/>
      <c r="M67" s="33"/>
      <c r="N67" s="33"/>
      <c r="O67" s="33"/>
      <c r="P67" s="33"/>
      <c r="Q67" s="33"/>
      <c r="R67" s="33"/>
    </row>
    <row r="68" spans="1:18" ht="12.75" hidden="1" customHeight="1" x14ac:dyDescent="0.2">
      <c r="B68" s="20"/>
      <c r="C68" s="25"/>
      <c r="D68" s="25"/>
      <c r="E68" s="25"/>
      <c r="F68" s="25"/>
      <c r="G68" s="19"/>
      <c r="H68" s="25"/>
      <c r="I68" s="25"/>
      <c r="J68" s="25"/>
      <c r="K68" s="33"/>
      <c r="L68" s="33"/>
      <c r="M68" s="33"/>
      <c r="N68" s="33"/>
      <c r="O68" s="33"/>
      <c r="P68" s="33"/>
      <c r="Q68" s="33"/>
      <c r="R68" s="33"/>
    </row>
    <row r="69" spans="1:18" ht="12.75" hidden="1" customHeight="1" x14ac:dyDescent="0.2">
      <c r="B69" s="20"/>
      <c r="C69" s="25"/>
      <c r="D69" s="25"/>
      <c r="E69" s="25"/>
      <c r="F69" s="19"/>
      <c r="G69" s="25"/>
      <c r="H69" s="25"/>
      <c r="I69" s="25"/>
      <c r="J69" s="25"/>
      <c r="K69" s="33"/>
      <c r="L69" s="33"/>
      <c r="M69" s="33"/>
      <c r="N69" s="33"/>
      <c r="O69" s="33"/>
      <c r="P69" s="33"/>
      <c r="Q69" s="33"/>
      <c r="R69" s="33"/>
    </row>
    <row r="70" spans="1:18" ht="9" hidden="1" customHeight="1" x14ac:dyDescent="0.2">
      <c r="B70" s="20"/>
      <c r="C70" s="25"/>
      <c r="D70" s="25"/>
      <c r="E70" s="25"/>
      <c r="F70" s="19"/>
      <c r="G70" s="25"/>
      <c r="H70" s="25"/>
      <c r="I70" s="25"/>
      <c r="J70" s="25"/>
      <c r="K70" s="25"/>
      <c r="L70" s="25"/>
      <c r="M70" s="25"/>
      <c r="N70" s="25"/>
    </row>
    <row r="71" spans="1:18" ht="12.75" hidden="1" customHeight="1" x14ac:dyDescent="0.2">
      <c r="A71" s="28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</row>
    <row r="72" spans="1:18" ht="12.75" hidden="1" customHeight="1" x14ac:dyDescent="0.2">
      <c r="B72" s="20"/>
      <c r="C72" s="25"/>
      <c r="D72" s="25"/>
      <c r="E72" s="19"/>
      <c r="F72" s="25"/>
      <c r="G72" s="25"/>
      <c r="H72" s="25"/>
      <c r="I72" s="25"/>
      <c r="J72" s="25"/>
      <c r="K72" s="33"/>
      <c r="L72" s="33"/>
      <c r="M72" s="33"/>
      <c r="N72" s="33"/>
      <c r="O72" s="33"/>
      <c r="P72" s="33"/>
      <c r="Q72" s="33"/>
      <c r="R72" s="33"/>
    </row>
    <row r="73" spans="1:18" ht="12.75" hidden="1" customHeight="1" x14ac:dyDescent="0.2">
      <c r="B73" s="35"/>
      <c r="C73" s="35"/>
      <c r="D73" s="35"/>
      <c r="E73" s="35"/>
      <c r="F73" s="35"/>
      <c r="G73" s="35"/>
      <c r="H73" s="35"/>
      <c r="I73" s="35"/>
      <c r="J73" s="25"/>
      <c r="K73" s="33"/>
      <c r="L73" s="33"/>
      <c r="M73" s="33"/>
      <c r="N73" s="33"/>
      <c r="O73" s="33"/>
      <c r="P73" s="33"/>
      <c r="Q73" s="33"/>
      <c r="R73" s="33"/>
    </row>
    <row r="74" spans="1:18" ht="12.75" hidden="1" customHeight="1" x14ac:dyDescent="0.2">
      <c r="B74" s="35"/>
      <c r="C74" s="35"/>
      <c r="D74" s="35"/>
      <c r="E74" s="35"/>
      <c r="F74" s="35"/>
      <c r="G74" s="35"/>
      <c r="H74" s="35"/>
      <c r="I74" s="35"/>
      <c r="J74" s="11"/>
      <c r="K74" s="33"/>
      <c r="L74" s="33"/>
      <c r="M74" s="33"/>
      <c r="N74" s="33"/>
      <c r="O74" s="33"/>
      <c r="P74" s="33"/>
      <c r="Q74" s="33"/>
      <c r="R74" s="33"/>
    </row>
    <row r="75" spans="1:18" hidden="1" x14ac:dyDescent="0.2">
      <c r="B75" s="20"/>
      <c r="C75" s="25"/>
      <c r="D75" s="25"/>
      <c r="E75" s="19"/>
      <c r="F75" s="25"/>
      <c r="G75" s="25"/>
      <c r="H75" s="25"/>
      <c r="I75" s="25"/>
      <c r="J75" s="11"/>
      <c r="K75" s="34"/>
      <c r="L75" s="34"/>
      <c r="M75" s="34"/>
      <c r="N75" s="34"/>
      <c r="O75" s="34"/>
      <c r="P75" s="34"/>
      <c r="Q75" s="34"/>
      <c r="R75" s="34"/>
    </row>
    <row r="76" spans="1:18" ht="12" hidden="1" customHeight="1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34"/>
      <c r="L76" s="34"/>
      <c r="M76" s="34"/>
      <c r="N76" s="34"/>
      <c r="O76" s="34"/>
      <c r="P76" s="34"/>
      <c r="Q76" s="34"/>
      <c r="R76" s="34"/>
    </row>
    <row r="77" spans="1:18" hidden="1" x14ac:dyDescent="0.2">
      <c r="A77" s="19"/>
      <c r="B77" s="20"/>
      <c r="C77" s="25"/>
      <c r="D77" s="25"/>
      <c r="E77" s="25"/>
      <c r="F77" s="25"/>
      <c r="G77" s="25"/>
      <c r="H77" s="25"/>
      <c r="I77" s="25"/>
      <c r="J77" s="25"/>
      <c r="K77" s="33"/>
      <c r="L77" s="33"/>
      <c r="M77" s="33"/>
      <c r="N77" s="33"/>
      <c r="O77" s="33"/>
      <c r="P77" s="33"/>
      <c r="Q77" s="33"/>
      <c r="R77" s="33"/>
    </row>
    <row r="78" spans="1:18" hidden="1" x14ac:dyDescent="0.2">
      <c r="B78" s="20"/>
      <c r="C78" s="25"/>
      <c r="D78" s="25"/>
      <c r="E78" s="19"/>
      <c r="F78" s="25"/>
      <c r="G78" s="25"/>
      <c r="H78" s="25"/>
      <c r="I78" s="25"/>
      <c r="J78" s="25"/>
      <c r="K78" s="21"/>
      <c r="L78" s="25"/>
      <c r="M78" s="25"/>
      <c r="N78" s="25"/>
    </row>
    <row r="79" spans="1:18" hidden="1" x14ac:dyDescent="0.2">
      <c r="A79" s="19"/>
      <c r="B79" s="20"/>
      <c r="C79" s="25"/>
      <c r="D79" s="25"/>
      <c r="E79" s="25"/>
      <c r="F79" s="25"/>
      <c r="G79" s="25"/>
      <c r="H79" s="25"/>
      <c r="I79" s="25"/>
      <c r="J79" s="25"/>
      <c r="K79" s="33"/>
      <c r="L79" s="33"/>
      <c r="M79" s="33"/>
      <c r="N79" s="33"/>
      <c r="O79" s="33"/>
      <c r="P79" s="33"/>
      <c r="Q79" s="33"/>
      <c r="R79" s="33"/>
    </row>
    <row r="80" spans="1:18" hidden="1" x14ac:dyDescent="0.2">
      <c r="B80" s="20"/>
      <c r="C80" s="25"/>
      <c r="D80" s="19"/>
      <c r="E80" s="25"/>
      <c r="F80" s="25"/>
      <c r="G80" s="25"/>
      <c r="H80" s="25"/>
      <c r="I80" s="25"/>
      <c r="J80" s="25"/>
      <c r="K80" s="33"/>
      <c r="L80" s="33"/>
      <c r="M80" s="33"/>
      <c r="N80" s="33"/>
      <c r="O80" s="33"/>
      <c r="P80" s="33"/>
      <c r="Q80" s="33"/>
      <c r="R80" s="33"/>
    </row>
    <row r="81" spans="1:18" hidden="1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33"/>
      <c r="L81" s="33"/>
      <c r="M81" s="33"/>
      <c r="N81" s="33"/>
      <c r="O81" s="33"/>
      <c r="P81" s="33"/>
      <c r="Q81" s="33"/>
      <c r="R81" s="33"/>
    </row>
    <row r="82" spans="1:18" hidden="1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33"/>
      <c r="L82" s="33"/>
      <c r="M82" s="33"/>
      <c r="N82" s="33"/>
      <c r="O82" s="33"/>
      <c r="P82" s="33"/>
      <c r="Q82" s="33"/>
      <c r="R82" s="33"/>
    </row>
    <row r="83" spans="1:18" hidden="1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33"/>
      <c r="L83" s="33"/>
      <c r="M83" s="33"/>
      <c r="N83" s="33"/>
      <c r="O83" s="33"/>
      <c r="P83" s="33"/>
      <c r="Q83" s="33"/>
      <c r="R83" s="33"/>
    </row>
    <row r="84" spans="1:18" hidden="1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33"/>
      <c r="L84" s="33"/>
      <c r="M84" s="33"/>
      <c r="N84" s="33"/>
      <c r="O84" s="33"/>
      <c r="P84" s="33"/>
      <c r="Q84" s="33"/>
      <c r="R84" s="33"/>
    </row>
    <row r="85" spans="1:18" ht="9" hidden="1" customHeight="1" x14ac:dyDescent="0.2">
      <c r="B85" s="19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</row>
    <row r="86" spans="1:18" ht="17.25" hidden="1" customHeight="1" x14ac:dyDescent="0.2">
      <c r="A86" s="19"/>
      <c r="B86" s="11"/>
      <c r="C86" s="11"/>
      <c r="D86" s="11"/>
      <c r="E86" s="11"/>
      <c r="F86" s="11"/>
      <c r="G86" s="11"/>
      <c r="H86" s="11"/>
      <c r="I86" s="11"/>
      <c r="J86" s="11"/>
      <c r="K86" s="17"/>
      <c r="L86" s="17"/>
      <c r="M86" s="17"/>
      <c r="N86" s="17"/>
      <c r="O86" s="17"/>
      <c r="P86" s="17"/>
      <c r="Q86" s="17"/>
      <c r="R86" s="17"/>
    </row>
    <row r="87" spans="1:18" ht="12.75" hidden="1" customHeight="1" x14ac:dyDescent="0.2">
      <c r="A87" s="28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</row>
    <row r="88" spans="1:18" ht="12.75" hidden="1" customHeight="1" x14ac:dyDescent="0.2">
      <c r="B88" s="20"/>
      <c r="C88" s="25"/>
      <c r="D88" s="25"/>
      <c r="E88" s="19"/>
      <c r="F88" s="25"/>
      <c r="G88" s="25"/>
      <c r="H88" s="25"/>
      <c r="I88" s="25"/>
      <c r="J88" s="25"/>
      <c r="K88" s="33"/>
      <c r="L88" s="33"/>
      <c r="M88" s="33"/>
      <c r="N88" s="33"/>
      <c r="O88" s="33"/>
      <c r="P88" s="33"/>
      <c r="Q88" s="33"/>
      <c r="R88" s="33"/>
    </row>
    <row r="89" spans="1:18" hidden="1" x14ac:dyDescent="0.2"/>
    <row r="90" spans="1:18" hidden="1" x14ac:dyDescent="0.2"/>
    <row r="91" spans="1:18" hidden="1" x14ac:dyDescent="0.2"/>
    <row r="92" spans="1:18" hidden="1" x14ac:dyDescent="0.2"/>
    <row r="93" spans="1:18" hidden="1" x14ac:dyDescent="0.2"/>
    <row r="94" spans="1:18" hidden="1" x14ac:dyDescent="0.2"/>
    <row r="95" spans="1:18" hidden="1" x14ac:dyDescent="0.2"/>
    <row r="96" spans="1:18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</sheetData>
  <sheetProtection algorithmName="SHA-512" hashValue="nlhlRkngcP+HwO7aza4vE2+89M3TPcuV+2JfX+rEhEx3MdwQmb0ARHvD2SC40L5LJyesp0RahYF4ih6Upb184Q==" saltValue="nH4SdvG+P2heE9RxVnG+ng==" spinCount="100000" sheet="1" objects="1" scenarios="1"/>
  <mergeCells count="54">
    <mergeCell ref="K44:R44"/>
    <mergeCell ref="K45:R45"/>
    <mergeCell ref="K48:R48"/>
    <mergeCell ref="K20:O20"/>
    <mergeCell ref="K21:O21"/>
    <mergeCell ref="K23:O23"/>
    <mergeCell ref="K25:O25"/>
    <mergeCell ref="K27:O27"/>
    <mergeCell ref="R19:Y19"/>
    <mergeCell ref="A9:Q11"/>
    <mergeCell ref="A12:P12"/>
    <mergeCell ref="K13:Q13"/>
    <mergeCell ref="K14:Q14"/>
    <mergeCell ref="K19:Q19"/>
    <mergeCell ref="K16:O16"/>
    <mergeCell ref="K49:R49"/>
    <mergeCell ref="K50:R50"/>
    <mergeCell ref="K51:R51"/>
    <mergeCell ref="K64:R64"/>
    <mergeCell ref="K65:R65"/>
    <mergeCell ref="K58:R62"/>
    <mergeCell ref="K52:R52"/>
    <mergeCell ref="K66:R66"/>
    <mergeCell ref="K67:R67"/>
    <mergeCell ref="B73:I74"/>
    <mergeCell ref="K73:R74"/>
    <mergeCell ref="K68:R68"/>
    <mergeCell ref="K69:R69"/>
    <mergeCell ref="K72:R72"/>
    <mergeCell ref="K75:R76"/>
    <mergeCell ref="K88:R88"/>
    <mergeCell ref="K79:R79"/>
    <mergeCell ref="K80:R80"/>
    <mergeCell ref="K81:R81"/>
    <mergeCell ref="K82:R82"/>
    <mergeCell ref="K83:R83"/>
    <mergeCell ref="K84:R84"/>
    <mergeCell ref="K77:R77"/>
    <mergeCell ref="L40:N40"/>
    <mergeCell ref="K22:L22"/>
    <mergeCell ref="M22:O22"/>
    <mergeCell ref="K24:L24"/>
    <mergeCell ref="M24:O24"/>
    <mergeCell ref="K26:L26"/>
    <mergeCell ref="M26:O26"/>
    <mergeCell ref="K31:O31"/>
    <mergeCell ref="K28:L28"/>
    <mergeCell ref="K29:L29"/>
    <mergeCell ref="M29:O29"/>
    <mergeCell ref="K34:O34"/>
    <mergeCell ref="K37:O37"/>
    <mergeCell ref="K38:O38"/>
    <mergeCell ref="K39:O39"/>
    <mergeCell ref="K30:O30"/>
  </mergeCells>
  <conditionalFormatting sqref="K19">
    <cfRule type="cellIs" dxfId="38" priority="43" operator="equal">
      <formula>""</formula>
    </cfRule>
  </conditionalFormatting>
  <conditionalFormatting sqref="K58 K52:R57 K78:R78 R31 K13:K15 R13:R17 K17">
    <cfRule type="cellIs" dxfId="37" priority="42" operator="equal">
      <formula>"Niet van toepassing"</formula>
    </cfRule>
  </conditionalFormatting>
  <conditionalFormatting sqref="K20">
    <cfRule type="cellIs" dxfId="36" priority="41" operator="equal">
      <formula>"Niet van toepassing"</formula>
    </cfRule>
  </conditionalFormatting>
  <conditionalFormatting sqref="K44:R45 K36 K41:K42">
    <cfRule type="cellIs" dxfId="35" priority="40" operator="equal">
      <formula>"Niet van toepassing"</formula>
    </cfRule>
  </conditionalFormatting>
  <conditionalFormatting sqref="K48:R51">
    <cfRule type="cellIs" dxfId="34" priority="39" operator="equal">
      <formula>"Niet van toepassing"</formula>
    </cfRule>
  </conditionalFormatting>
  <conditionalFormatting sqref="K75">
    <cfRule type="cellIs" dxfId="33" priority="36" operator="equal">
      <formula>"Niet van toepassing"</formula>
    </cfRule>
  </conditionalFormatting>
  <conditionalFormatting sqref="K64:R69">
    <cfRule type="cellIs" dxfId="32" priority="38" operator="equal">
      <formula>"Niet van toepassing"</formula>
    </cfRule>
  </conditionalFormatting>
  <conditionalFormatting sqref="K72:R72 K73">
    <cfRule type="cellIs" dxfId="31" priority="37" operator="equal">
      <formula>"Niet van toepassing"</formula>
    </cfRule>
  </conditionalFormatting>
  <conditionalFormatting sqref="K77:R77">
    <cfRule type="cellIs" dxfId="30" priority="35" operator="equal">
      <formula>"Niet van toepassing"</formula>
    </cfRule>
  </conditionalFormatting>
  <conditionalFormatting sqref="K79:R79">
    <cfRule type="cellIs" dxfId="29" priority="34" operator="equal">
      <formula>"Niet van toepassing"</formula>
    </cfRule>
  </conditionalFormatting>
  <conditionalFormatting sqref="K80:R84">
    <cfRule type="cellIs" dxfId="28" priority="33" operator="equal">
      <formula>"Niet van toepassing"</formula>
    </cfRule>
  </conditionalFormatting>
  <conditionalFormatting sqref="K88:R88">
    <cfRule type="cellIs" dxfId="27" priority="32" operator="equal">
      <formula>"Niet van toepassing"</formula>
    </cfRule>
  </conditionalFormatting>
  <conditionalFormatting sqref="K59:R59">
    <cfRule type="cellIs" dxfId="26" priority="31" operator="equal">
      <formula>"Niet van toepassing"</formula>
    </cfRule>
  </conditionalFormatting>
  <conditionalFormatting sqref="R34">
    <cfRule type="cellIs" dxfId="25" priority="30" operator="equal">
      <formula>"Niet van toepassing"</formula>
    </cfRule>
  </conditionalFormatting>
  <conditionalFormatting sqref="R19:Y19">
    <cfRule type="cellIs" dxfId="24" priority="29" operator="equal">
      <formula>"Niet van toepassing"</formula>
    </cfRule>
  </conditionalFormatting>
  <conditionalFormatting sqref="R1:R10">
    <cfRule type="cellIs" dxfId="23" priority="28" operator="equal">
      <formula>"Niet van toepassing"</formula>
    </cfRule>
  </conditionalFormatting>
  <conditionalFormatting sqref="K16">
    <cfRule type="cellIs" dxfId="22" priority="27" operator="equal">
      <formula>"Niet van toepassing"</formula>
    </cfRule>
  </conditionalFormatting>
  <conditionalFormatting sqref="K21">
    <cfRule type="cellIs" dxfId="21" priority="26" operator="equal">
      <formula>"Niet van toepassing"</formula>
    </cfRule>
  </conditionalFormatting>
  <conditionalFormatting sqref="K22">
    <cfRule type="cellIs" dxfId="20" priority="25" operator="equal">
      <formula>"Niet van toepassing"</formula>
    </cfRule>
  </conditionalFormatting>
  <conditionalFormatting sqref="K23">
    <cfRule type="cellIs" dxfId="19" priority="24" operator="equal">
      <formula>"Niet van toepassing"</formula>
    </cfRule>
  </conditionalFormatting>
  <conditionalFormatting sqref="K24">
    <cfRule type="cellIs" dxfId="18" priority="23" operator="equal">
      <formula>"Niet van toepassing"</formula>
    </cfRule>
  </conditionalFormatting>
  <conditionalFormatting sqref="K25">
    <cfRule type="cellIs" dxfId="17" priority="22" operator="equal">
      <formula>"Niet van toepassing"</formula>
    </cfRule>
  </conditionalFormatting>
  <conditionalFormatting sqref="K26">
    <cfRule type="cellIs" dxfId="16" priority="21" operator="equal">
      <formula>"Niet van toepassing"</formula>
    </cfRule>
  </conditionalFormatting>
  <conditionalFormatting sqref="K27">
    <cfRule type="cellIs" dxfId="15" priority="20" operator="equal">
      <formula>"Niet van toepassing"</formula>
    </cfRule>
  </conditionalFormatting>
  <conditionalFormatting sqref="K28">
    <cfRule type="cellIs" dxfId="14" priority="19" operator="equal">
      <formula>"Niet van toepassing"</formula>
    </cfRule>
  </conditionalFormatting>
  <conditionalFormatting sqref="K29">
    <cfRule type="cellIs" dxfId="13" priority="18" operator="equal">
      <formula>"Niet van toepassing"</formula>
    </cfRule>
  </conditionalFormatting>
  <conditionalFormatting sqref="K30">
    <cfRule type="cellIs" dxfId="12" priority="17" operator="equal">
      <formula>"Niet van toepassing"</formula>
    </cfRule>
  </conditionalFormatting>
  <conditionalFormatting sqref="M22">
    <cfRule type="cellIs" dxfId="11" priority="11" operator="equal">
      <formula>"Niet van toepassing"</formula>
    </cfRule>
  </conditionalFormatting>
  <conditionalFormatting sqref="M24">
    <cfRule type="cellIs" dxfId="10" priority="10" operator="equal">
      <formula>"Niet van toepassing"</formula>
    </cfRule>
  </conditionalFormatting>
  <conditionalFormatting sqref="M26">
    <cfRule type="cellIs" dxfId="9" priority="9" operator="equal">
      <formula>"Niet van toepassing"</formula>
    </cfRule>
  </conditionalFormatting>
  <conditionalFormatting sqref="K31">
    <cfRule type="cellIs" dxfId="8" priority="8" operator="equal">
      <formula>"Niet van toepassing"</formula>
    </cfRule>
  </conditionalFormatting>
  <conditionalFormatting sqref="M29">
    <cfRule type="cellIs" dxfId="7" priority="7" operator="equal">
      <formula>"Niet van toepassing"</formula>
    </cfRule>
  </conditionalFormatting>
  <conditionalFormatting sqref="K34">
    <cfRule type="cellIs" dxfId="6" priority="6" operator="equal">
      <formula>"Niet van toepassing"</formula>
    </cfRule>
  </conditionalFormatting>
  <conditionalFormatting sqref="K37">
    <cfRule type="cellIs" dxfId="5" priority="5" operator="equal">
      <formula>"Niet van toepassing"</formula>
    </cfRule>
  </conditionalFormatting>
  <conditionalFormatting sqref="K38">
    <cfRule type="cellIs" dxfId="4" priority="4" operator="equal">
      <formula>"Niet van toepassing"</formula>
    </cfRule>
  </conditionalFormatting>
  <conditionalFormatting sqref="K39">
    <cfRule type="cellIs" dxfId="3" priority="3" operator="equal">
      <formula>"Niet van toepassing"</formula>
    </cfRule>
  </conditionalFormatting>
  <conditionalFormatting sqref="K40">
    <cfRule type="cellIs" dxfId="2" priority="2" operator="equal">
      <formula>"Niet van toepassing"</formula>
    </cfRule>
  </conditionalFormatting>
  <conditionalFormatting sqref="L40">
    <cfRule type="cellIs" dxfId="1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Mechelen&amp;R&amp;7Page &amp;P sur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4" operator="equal" id="{1A571C37-32C2-4678-B34A-043ED1BB6BB9}">
            <xm:f>'DATA FR'!$A$5</xm:f>
            <x14:dxf>
              <fill>
                <patternFill>
                  <bgColor rgb="FFFFFF00"/>
                </patternFill>
              </fill>
            </x14:dxf>
          </x14:cfRule>
          <xm:sqref>K19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'DATA FR'!$A$5:$A$11</xm:f>
          </x14:formula1>
          <xm:sqref>K19:Q19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07"/>
  <sheetViews>
    <sheetView workbookViewId="0">
      <pane xSplit="1" ySplit="4" topLeftCell="O5" activePane="bottomRight" state="frozen"/>
      <selection activeCell="D32" sqref="D32"/>
      <selection pane="topRight" activeCell="D32" sqref="D32"/>
      <selection pane="bottomLeft" activeCell="D32" sqref="D32"/>
      <selection pane="bottomRight" activeCell="V14" sqref="V14"/>
    </sheetView>
  </sheetViews>
  <sheetFormatPr defaultRowHeight="12.75" x14ac:dyDescent="0.2"/>
  <cols>
    <col min="1" max="1" width="33.42578125" bestFit="1" customWidth="1"/>
    <col min="2" max="2" width="27" customWidth="1"/>
    <col min="3" max="3" width="14.28515625" customWidth="1"/>
    <col min="4" max="4" width="26.5703125" customWidth="1"/>
    <col min="5" max="5" width="49.140625" customWidth="1"/>
    <col min="6" max="6" width="18.7109375" customWidth="1"/>
    <col min="7" max="7" width="12.7109375" customWidth="1"/>
    <col min="8" max="8" width="12.42578125" customWidth="1"/>
    <col min="9" max="9" width="12" customWidth="1"/>
    <col min="10" max="10" width="13.42578125" customWidth="1"/>
    <col min="11" max="11" width="11.85546875" customWidth="1"/>
    <col min="12" max="12" width="16.7109375" customWidth="1"/>
    <col min="13" max="13" width="12.28515625" customWidth="1"/>
    <col min="14" max="14" width="31.42578125" customWidth="1"/>
    <col min="15" max="15" width="26.140625" customWidth="1"/>
    <col min="16" max="17" width="32.42578125" customWidth="1"/>
    <col min="18" max="18" width="22.140625" customWidth="1"/>
    <col min="19" max="19" width="32.42578125" customWidth="1"/>
    <col min="20" max="20" width="32.5703125" customWidth="1"/>
    <col min="21" max="21" width="21.7109375" customWidth="1"/>
    <col min="22" max="22" width="13.5703125" customWidth="1"/>
    <col min="23" max="23" width="52.42578125" customWidth="1"/>
    <col min="24" max="24" width="13.5703125" customWidth="1"/>
    <col min="25" max="25" width="37.7109375" customWidth="1"/>
    <col min="26" max="26" width="27" customWidth="1"/>
    <col min="27" max="27" width="51.5703125" customWidth="1"/>
    <col min="28" max="28" width="40.85546875" customWidth="1"/>
    <col min="29" max="29" width="42.140625" customWidth="1"/>
    <col min="30" max="30" width="38.140625" customWidth="1"/>
    <col min="31" max="31" width="43.28515625" customWidth="1"/>
    <col min="32" max="32" width="63.28515625" customWidth="1"/>
    <col min="33" max="33" width="8.7109375" customWidth="1"/>
    <col min="34" max="34" width="30.28515625" customWidth="1"/>
    <col min="35" max="35" width="14.140625" customWidth="1"/>
    <col min="36" max="36" width="24" customWidth="1"/>
    <col min="37" max="37" width="40.5703125" customWidth="1"/>
    <col min="38" max="38" width="32.85546875" customWidth="1"/>
    <col min="39" max="39" width="67" customWidth="1"/>
    <col min="40" max="40" width="18.28515625" customWidth="1"/>
    <col min="41" max="41" width="31.42578125" customWidth="1"/>
    <col min="42" max="42" width="23.7109375" customWidth="1"/>
    <col min="43" max="43" width="16.5703125" customWidth="1"/>
    <col min="44" max="44" width="24.7109375" customWidth="1"/>
    <col min="45" max="45" width="23.42578125" customWidth="1"/>
    <col min="46" max="46" width="46.140625" customWidth="1"/>
    <col min="47" max="47" width="68.7109375" customWidth="1"/>
    <col min="48" max="48" width="8.7109375" customWidth="1"/>
    <col min="49" max="49" width="28.5703125" customWidth="1"/>
    <col min="50" max="50" width="8.5703125" customWidth="1"/>
    <col min="51" max="51" width="42.140625" customWidth="1"/>
    <col min="52" max="52" width="22.5703125" customWidth="1"/>
    <col min="53" max="53" width="42.140625" customWidth="1"/>
    <col min="54" max="54" width="10.28515625" customWidth="1"/>
  </cols>
  <sheetData>
    <row r="1" spans="1:57" ht="15" x14ac:dyDescent="0.25"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4"/>
    </row>
    <row r="2" spans="1:57" ht="15" x14ac:dyDescent="0.25">
      <c r="A2">
        <v>1</v>
      </c>
      <c r="B2">
        <f>A2+1</f>
        <v>2</v>
      </c>
      <c r="C2">
        <f t="shared" ref="C2:U2" si="0">B2+1</f>
        <v>3</v>
      </c>
      <c r="D2">
        <f t="shared" si="0"/>
        <v>4</v>
      </c>
      <c r="E2">
        <f t="shared" si="0"/>
        <v>5</v>
      </c>
      <c r="F2">
        <f t="shared" si="0"/>
        <v>6</v>
      </c>
      <c r="G2">
        <f t="shared" si="0"/>
        <v>7</v>
      </c>
      <c r="H2">
        <f t="shared" si="0"/>
        <v>8</v>
      </c>
      <c r="I2">
        <f t="shared" si="0"/>
        <v>9</v>
      </c>
      <c r="J2">
        <f t="shared" si="0"/>
        <v>10</v>
      </c>
      <c r="K2">
        <f t="shared" si="0"/>
        <v>11</v>
      </c>
      <c r="L2">
        <f t="shared" si="0"/>
        <v>12</v>
      </c>
      <c r="M2">
        <f t="shared" si="0"/>
        <v>13</v>
      </c>
      <c r="N2">
        <f t="shared" si="0"/>
        <v>14</v>
      </c>
      <c r="O2">
        <f t="shared" si="0"/>
        <v>15</v>
      </c>
      <c r="P2">
        <f t="shared" si="0"/>
        <v>16</v>
      </c>
      <c r="Q2">
        <f t="shared" si="0"/>
        <v>17</v>
      </c>
      <c r="R2">
        <f t="shared" si="0"/>
        <v>18</v>
      </c>
      <c r="S2">
        <f t="shared" si="0"/>
        <v>19</v>
      </c>
      <c r="T2">
        <f t="shared" si="0"/>
        <v>20</v>
      </c>
      <c r="U2">
        <f t="shared" si="0"/>
        <v>21</v>
      </c>
      <c r="V2">
        <v>15</v>
      </c>
      <c r="W2" s="2">
        <v>16</v>
      </c>
      <c r="X2">
        <v>17</v>
      </c>
      <c r="Y2" s="2">
        <v>18</v>
      </c>
      <c r="Z2">
        <v>19</v>
      </c>
      <c r="AA2" s="2">
        <v>20</v>
      </c>
      <c r="AB2">
        <v>21</v>
      </c>
      <c r="AC2" s="2">
        <v>22</v>
      </c>
      <c r="AD2">
        <v>23</v>
      </c>
      <c r="AE2" s="2">
        <v>24</v>
      </c>
      <c r="AF2">
        <v>25</v>
      </c>
      <c r="AG2" s="2">
        <v>26</v>
      </c>
      <c r="AH2">
        <v>27</v>
      </c>
      <c r="AI2" s="2">
        <v>1</v>
      </c>
      <c r="AJ2">
        <v>2</v>
      </c>
      <c r="AK2" s="2">
        <v>3</v>
      </c>
      <c r="AL2">
        <v>4</v>
      </c>
      <c r="AM2" s="2">
        <v>5</v>
      </c>
      <c r="AN2">
        <v>6</v>
      </c>
      <c r="AO2" s="2">
        <v>7</v>
      </c>
      <c r="AP2">
        <v>8</v>
      </c>
      <c r="AQ2" s="2">
        <v>9</v>
      </c>
      <c r="AR2">
        <v>10</v>
      </c>
      <c r="AS2" s="2">
        <v>11</v>
      </c>
      <c r="AT2">
        <v>12</v>
      </c>
      <c r="AU2" s="2">
        <v>13</v>
      </c>
      <c r="AV2">
        <v>14</v>
      </c>
      <c r="AW2" s="2">
        <v>15</v>
      </c>
      <c r="AX2">
        <v>16</v>
      </c>
      <c r="AY2" s="2">
        <v>17</v>
      </c>
      <c r="AZ2">
        <v>18</v>
      </c>
      <c r="BA2" s="2">
        <v>19</v>
      </c>
      <c r="BB2">
        <v>20</v>
      </c>
      <c r="BC2" s="2">
        <v>21</v>
      </c>
      <c r="BD2">
        <v>22</v>
      </c>
      <c r="BE2" s="2">
        <v>23</v>
      </c>
    </row>
    <row r="3" spans="1:57" ht="15" x14ac:dyDescent="0.25">
      <c r="C3" s="39" t="s">
        <v>2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15"/>
      <c r="AF3" s="15"/>
      <c r="AG3" s="15"/>
      <c r="AH3" s="39" t="s">
        <v>3</v>
      </c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W3" s="5" t="s">
        <v>4</v>
      </c>
      <c r="AY3" s="39" t="s">
        <v>0</v>
      </c>
      <c r="AZ3" s="39"/>
      <c r="BA3" s="39"/>
      <c r="BB3" s="39"/>
      <c r="BC3" s="39"/>
    </row>
    <row r="4" spans="1:57" ht="30" x14ac:dyDescent="0.25">
      <c r="A4" s="6" t="s">
        <v>5</v>
      </c>
      <c r="B4" s="32" t="s">
        <v>45</v>
      </c>
      <c r="C4" s="6" t="s">
        <v>19</v>
      </c>
      <c r="D4" s="6" t="s">
        <v>46</v>
      </c>
      <c r="E4" s="6" t="s">
        <v>29</v>
      </c>
      <c r="F4" s="6" t="s">
        <v>47</v>
      </c>
      <c r="G4" s="6" t="s">
        <v>48</v>
      </c>
      <c r="H4" s="6" t="s">
        <v>33</v>
      </c>
      <c r="I4" s="6" t="s">
        <v>49</v>
      </c>
      <c r="J4" s="6" t="s">
        <v>35</v>
      </c>
      <c r="K4" s="6" t="s">
        <v>50</v>
      </c>
      <c r="L4" s="4" t="s">
        <v>51</v>
      </c>
      <c r="M4" s="6" t="s">
        <v>52</v>
      </c>
      <c r="N4" s="4" t="s">
        <v>18</v>
      </c>
      <c r="O4" s="4" t="s">
        <v>15</v>
      </c>
      <c r="P4" s="4" t="s">
        <v>16</v>
      </c>
      <c r="Q4" s="4" t="s">
        <v>14</v>
      </c>
      <c r="R4" s="4" t="s">
        <v>53</v>
      </c>
      <c r="S4" s="32" t="s">
        <v>55</v>
      </c>
      <c r="T4" s="4" t="s">
        <v>46</v>
      </c>
      <c r="U4" s="4" t="s">
        <v>54</v>
      </c>
      <c r="V4" s="4"/>
      <c r="W4" s="4"/>
      <c r="X4" s="4"/>
      <c r="Y4" s="4"/>
      <c r="Z4" s="4"/>
      <c r="AA4" s="4"/>
      <c r="AB4" s="4"/>
      <c r="AC4" s="4"/>
      <c r="AD4" s="4"/>
      <c r="AE4" s="6"/>
      <c r="AF4" s="6"/>
      <c r="AG4" s="4"/>
      <c r="AH4" s="4"/>
      <c r="AI4" s="6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6"/>
      <c r="AY4" s="6"/>
      <c r="AZ4" s="2"/>
      <c r="BA4" s="2"/>
      <c r="BB4" s="2"/>
      <c r="BC4" s="2"/>
    </row>
    <row r="5" spans="1:57" ht="15" x14ac:dyDescent="0.25">
      <c r="A5" s="6" t="s">
        <v>25</v>
      </c>
      <c r="B5" s="6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AI5" s="6"/>
      <c r="AW5" s="6"/>
      <c r="AY5" s="6"/>
      <c r="AZ5" s="2"/>
      <c r="BA5" s="2"/>
      <c r="BB5" s="2"/>
      <c r="BC5" s="2"/>
    </row>
    <row r="6" spans="1:57" ht="15" x14ac:dyDescent="0.25">
      <c r="A6" t="s">
        <v>7</v>
      </c>
      <c r="B6" s="8" t="s">
        <v>20</v>
      </c>
      <c r="C6" t="s">
        <v>6</v>
      </c>
      <c r="D6" t="str">
        <f>A6</f>
        <v>FKC-2 S</v>
      </c>
      <c r="E6" t="s">
        <v>59</v>
      </c>
      <c r="F6" t="s">
        <v>57</v>
      </c>
      <c r="G6">
        <v>76.599999999999994</v>
      </c>
      <c r="H6" t="s">
        <v>57</v>
      </c>
      <c r="I6">
        <v>3.22</v>
      </c>
      <c r="J6" t="s">
        <v>57</v>
      </c>
      <c r="K6">
        <v>1.4999999999999999E-2</v>
      </c>
      <c r="L6" t="s">
        <v>57</v>
      </c>
      <c r="M6">
        <v>0.92</v>
      </c>
      <c r="N6" s="9">
        <v>2.25</v>
      </c>
      <c r="O6" s="8" t="s">
        <v>20</v>
      </c>
      <c r="P6" s="8" t="s">
        <v>20</v>
      </c>
      <c r="Q6" s="8" t="s">
        <v>17</v>
      </c>
      <c r="R6" s="16" t="s">
        <v>56</v>
      </c>
      <c r="S6" s="16" t="s">
        <v>57</v>
      </c>
      <c r="T6" s="9" t="s">
        <v>58</v>
      </c>
      <c r="U6" s="8">
        <v>45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57" ht="15" x14ac:dyDescent="0.25">
      <c r="A7" t="s">
        <v>8</v>
      </c>
      <c r="B7" s="8" t="s">
        <v>20</v>
      </c>
      <c r="C7" t="s">
        <v>6</v>
      </c>
      <c r="D7" t="str">
        <f t="shared" ref="D7:D11" si="1">A7</f>
        <v>FKC-2 W</v>
      </c>
      <c r="E7" t="s">
        <v>59</v>
      </c>
      <c r="F7" t="s">
        <v>57</v>
      </c>
      <c r="G7">
        <v>77</v>
      </c>
      <c r="H7" t="s">
        <v>57</v>
      </c>
      <c r="I7">
        <v>3.87</v>
      </c>
      <c r="J7" t="s">
        <v>57</v>
      </c>
      <c r="K7">
        <v>1.2E-2</v>
      </c>
      <c r="L7" t="s">
        <v>57</v>
      </c>
      <c r="M7">
        <v>0.92</v>
      </c>
      <c r="N7" s="9">
        <v>2.25</v>
      </c>
      <c r="O7" s="8" t="s">
        <v>20</v>
      </c>
      <c r="P7" s="8" t="s">
        <v>20</v>
      </c>
      <c r="Q7" s="8" t="s">
        <v>17</v>
      </c>
      <c r="R7" s="16" t="s">
        <v>56</v>
      </c>
      <c r="S7" s="16" t="s">
        <v>57</v>
      </c>
      <c r="T7" s="9" t="s">
        <v>58</v>
      </c>
      <c r="U7" s="8">
        <v>45</v>
      </c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57" ht="15" x14ac:dyDescent="0.25">
      <c r="A8" t="s">
        <v>9</v>
      </c>
      <c r="B8" s="8" t="s">
        <v>20</v>
      </c>
      <c r="C8" t="s">
        <v>6</v>
      </c>
      <c r="D8" t="str">
        <f t="shared" si="1"/>
        <v>FT 226-2 V</v>
      </c>
      <c r="E8" t="s">
        <v>59</v>
      </c>
      <c r="F8" t="s">
        <v>57</v>
      </c>
      <c r="G8">
        <v>79.400000000000006</v>
      </c>
      <c r="H8" t="s">
        <v>57</v>
      </c>
      <c r="I8">
        <v>3.86</v>
      </c>
      <c r="J8" t="s">
        <v>57</v>
      </c>
      <c r="K8">
        <v>1.2999999999999999E-2</v>
      </c>
      <c r="L8" t="s">
        <v>57</v>
      </c>
      <c r="M8">
        <v>0.94</v>
      </c>
      <c r="N8" s="9">
        <v>2.4300000000000002</v>
      </c>
      <c r="O8" s="8" t="s">
        <v>20</v>
      </c>
      <c r="P8" s="8" t="s">
        <v>20</v>
      </c>
      <c r="Q8" s="8" t="s">
        <v>17</v>
      </c>
      <c r="R8" s="16" t="s">
        <v>56</v>
      </c>
      <c r="S8" s="16" t="s">
        <v>57</v>
      </c>
      <c r="T8" s="9" t="s">
        <v>58</v>
      </c>
      <c r="U8" s="8">
        <v>45</v>
      </c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57" ht="15" x14ac:dyDescent="0.25">
      <c r="A9" t="s">
        <v>10</v>
      </c>
      <c r="B9" s="8" t="s">
        <v>20</v>
      </c>
      <c r="C9" t="s">
        <v>6</v>
      </c>
      <c r="D9" t="str">
        <f t="shared" si="1"/>
        <v>FT 226-2 H</v>
      </c>
      <c r="E9" t="s">
        <v>59</v>
      </c>
      <c r="F9" t="s">
        <v>57</v>
      </c>
      <c r="G9">
        <v>80.2</v>
      </c>
      <c r="H9" t="s">
        <v>57</v>
      </c>
      <c r="I9">
        <v>3.83</v>
      </c>
      <c r="J9" t="s">
        <v>57</v>
      </c>
      <c r="K9">
        <v>1.4999999999999999E-2</v>
      </c>
      <c r="L9" t="s">
        <v>57</v>
      </c>
      <c r="M9">
        <v>0.94</v>
      </c>
      <c r="N9" s="9">
        <v>2.4300000000000002</v>
      </c>
      <c r="O9" s="8" t="s">
        <v>20</v>
      </c>
      <c r="P9" s="8" t="s">
        <v>20</v>
      </c>
      <c r="Q9" s="8" t="s">
        <v>17</v>
      </c>
      <c r="R9" s="16" t="s">
        <v>56</v>
      </c>
      <c r="S9" s="16" t="s">
        <v>57</v>
      </c>
      <c r="T9" s="9" t="s">
        <v>58</v>
      </c>
      <c r="U9" s="8">
        <v>45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57" ht="15" x14ac:dyDescent="0.25">
      <c r="A10" t="s">
        <v>11</v>
      </c>
      <c r="B10" s="8" t="s">
        <v>20</v>
      </c>
      <c r="C10" t="s">
        <v>6</v>
      </c>
      <c r="D10" t="str">
        <f t="shared" si="1"/>
        <v>VK 120-2 CPC</v>
      </c>
      <c r="E10" t="s">
        <v>60</v>
      </c>
      <c r="F10" t="s">
        <v>57</v>
      </c>
      <c r="G10">
        <v>66.3</v>
      </c>
      <c r="H10" t="s">
        <v>57</v>
      </c>
      <c r="I10">
        <v>0.78</v>
      </c>
      <c r="J10" t="s">
        <v>57</v>
      </c>
      <c r="K10">
        <v>1.2E-2</v>
      </c>
      <c r="L10" t="s">
        <v>57</v>
      </c>
      <c r="M10">
        <v>1</v>
      </c>
      <c r="N10" s="9">
        <v>0.98</v>
      </c>
      <c r="O10" s="8" t="s">
        <v>20</v>
      </c>
      <c r="P10" s="8" t="s">
        <v>20</v>
      </c>
      <c r="Q10" s="8" t="s">
        <v>17</v>
      </c>
      <c r="R10" s="16" t="s">
        <v>56</v>
      </c>
      <c r="S10" s="16" t="s">
        <v>57</v>
      </c>
      <c r="T10" s="9" t="s">
        <v>58</v>
      </c>
      <c r="U10" s="8">
        <v>45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57" ht="15" x14ac:dyDescent="0.25">
      <c r="A11" t="s">
        <v>12</v>
      </c>
      <c r="B11" s="8" t="s">
        <v>20</v>
      </c>
      <c r="C11" t="s">
        <v>6</v>
      </c>
      <c r="D11" t="str">
        <f t="shared" si="1"/>
        <v>VK 120-2</v>
      </c>
      <c r="E11" t="s">
        <v>60</v>
      </c>
      <c r="F11" t="s">
        <v>57</v>
      </c>
      <c r="G11">
        <v>78.7</v>
      </c>
      <c r="H11" t="s">
        <v>57</v>
      </c>
      <c r="I11">
        <v>2.99</v>
      </c>
      <c r="J11" t="s">
        <v>57</v>
      </c>
      <c r="K11">
        <v>1.4999999999999999E-2</v>
      </c>
      <c r="L11" t="s">
        <v>57</v>
      </c>
      <c r="M11">
        <v>1.27</v>
      </c>
      <c r="N11" s="9">
        <v>0.46</v>
      </c>
      <c r="O11" s="8" t="s">
        <v>20</v>
      </c>
      <c r="P11" s="8" t="s">
        <v>20</v>
      </c>
      <c r="Q11" s="8" t="s">
        <v>17</v>
      </c>
      <c r="R11" s="16" t="s">
        <v>56</v>
      </c>
      <c r="S11" s="16" t="s">
        <v>57</v>
      </c>
      <c r="T11" s="9" t="s">
        <v>58</v>
      </c>
      <c r="U11" s="8">
        <v>45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57" ht="15" x14ac:dyDescent="0.25">
      <c r="N12" s="9"/>
      <c r="O12" s="8"/>
      <c r="P12" s="8"/>
      <c r="Q12" s="8"/>
      <c r="R12" s="16"/>
      <c r="S12" s="16"/>
      <c r="T12" s="9"/>
      <c r="U12" s="9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57" ht="15" x14ac:dyDescent="0.25">
      <c r="N13" s="9"/>
      <c r="O13" s="8"/>
      <c r="P13" s="8"/>
      <c r="Q13" s="8"/>
      <c r="R13" s="16"/>
      <c r="S13" s="16"/>
      <c r="T13" s="9"/>
      <c r="U13" s="9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57" ht="15" x14ac:dyDescent="0.25">
      <c r="N14" s="9"/>
      <c r="O14" s="8"/>
      <c r="P14" s="8"/>
      <c r="Q14" s="8"/>
      <c r="R14" s="16"/>
      <c r="S14" s="16"/>
      <c r="T14" s="9"/>
      <c r="U14" s="9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57" ht="15" x14ac:dyDescent="0.25">
      <c r="N15" s="9"/>
      <c r="O15" s="8"/>
      <c r="P15" s="8"/>
      <c r="Q15" s="8"/>
      <c r="R15" s="16"/>
      <c r="S15" s="16"/>
      <c r="T15" s="9"/>
      <c r="U15" s="9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57" ht="15" x14ac:dyDescent="0.25">
      <c r="N16" s="9"/>
      <c r="O16" s="8"/>
      <c r="P16" s="8"/>
      <c r="Q16" s="8"/>
      <c r="R16" s="16"/>
      <c r="S16" s="16"/>
      <c r="T16" s="9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3:47" ht="15" x14ac:dyDescent="0.25">
      <c r="N17" s="9"/>
      <c r="O17" s="8"/>
      <c r="P17" s="8"/>
      <c r="Q17" s="8"/>
      <c r="R17" s="16"/>
      <c r="S17" s="16"/>
      <c r="T17" s="9"/>
    </row>
    <row r="18" spans="3:47" ht="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Q18" s="8"/>
      <c r="R18" s="8"/>
      <c r="S18" s="8"/>
      <c r="T18" s="8"/>
      <c r="U18" s="8"/>
      <c r="V18" s="10"/>
      <c r="W18" s="8"/>
      <c r="X18" s="8"/>
      <c r="Y18" s="6"/>
      <c r="Z18" s="8"/>
      <c r="AA18" s="8"/>
      <c r="AB18" s="8"/>
      <c r="AC18" s="8"/>
      <c r="AD18" s="8"/>
      <c r="AE18" s="6"/>
      <c r="AF18" s="6"/>
      <c r="AG18" s="8"/>
      <c r="AH18" s="8"/>
      <c r="AI18" s="6"/>
      <c r="AJ18" s="8"/>
      <c r="AK18" s="8"/>
      <c r="AL18" s="8"/>
      <c r="AM18" s="8"/>
      <c r="AN18" s="8"/>
      <c r="AO18" s="13"/>
      <c r="AP18" s="8"/>
      <c r="AQ18" s="8"/>
      <c r="AR18" s="8"/>
      <c r="AS18" s="8"/>
      <c r="AT18" s="12"/>
      <c r="AU18" s="8"/>
    </row>
    <row r="19" spans="3:47" ht="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Q19" s="8"/>
      <c r="R19" s="8"/>
      <c r="S19" s="8"/>
      <c r="T19" s="8"/>
      <c r="U19" s="8"/>
      <c r="V19" s="10"/>
      <c r="W19" s="8"/>
      <c r="X19" s="8"/>
      <c r="Y19" s="6"/>
      <c r="Z19" s="8"/>
      <c r="AA19" s="9"/>
      <c r="AB19" s="8"/>
      <c r="AC19" s="8"/>
      <c r="AD19" s="8"/>
      <c r="AE19" s="6"/>
      <c r="AF19" s="6"/>
      <c r="AG19" s="8"/>
      <c r="AH19" s="8"/>
      <c r="AI19" s="6"/>
      <c r="AJ19" s="8"/>
      <c r="AK19" s="8"/>
      <c r="AL19" s="8"/>
      <c r="AM19" s="8"/>
      <c r="AN19" s="8"/>
      <c r="AO19" s="13"/>
      <c r="AP19" s="8"/>
      <c r="AQ19" s="8"/>
      <c r="AR19" s="8"/>
      <c r="AS19" s="8"/>
      <c r="AT19" s="12"/>
      <c r="AU19" s="8"/>
    </row>
    <row r="20" spans="3:47" ht="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Q20" s="8"/>
      <c r="R20" s="8"/>
      <c r="S20" s="8"/>
      <c r="T20" s="8"/>
      <c r="U20" s="8"/>
      <c r="V20" s="10"/>
      <c r="W20" s="8"/>
      <c r="X20" s="8"/>
      <c r="Y20" s="6"/>
      <c r="Z20" s="8"/>
      <c r="AA20" s="8"/>
      <c r="AB20" s="8"/>
      <c r="AC20" s="8"/>
      <c r="AD20" s="8"/>
      <c r="AE20" s="6"/>
      <c r="AF20" s="6"/>
      <c r="AG20" s="8"/>
      <c r="AH20" s="8"/>
      <c r="AI20" s="6"/>
      <c r="AJ20" s="8"/>
      <c r="AK20" s="8"/>
      <c r="AL20" s="8"/>
      <c r="AM20" s="8"/>
      <c r="AN20" s="8"/>
      <c r="AO20" s="13"/>
      <c r="AP20" s="8"/>
      <c r="AQ20" s="8"/>
      <c r="AR20" s="8"/>
      <c r="AS20" s="8"/>
      <c r="AT20" s="12"/>
      <c r="AU20" s="8"/>
    </row>
    <row r="21" spans="3:47" ht="15" x14ac:dyDescent="0.25">
      <c r="N21" s="8"/>
      <c r="O21" s="8"/>
      <c r="Q21" s="8"/>
      <c r="R21" s="8"/>
      <c r="S21" s="8"/>
      <c r="T21" s="8"/>
      <c r="U21" s="8"/>
      <c r="V21" s="10"/>
      <c r="W21" s="8"/>
      <c r="X21" s="8"/>
      <c r="Y21" s="6"/>
      <c r="Z21" s="8"/>
      <c r="AA21" s="9"/>
      <c r="AB21" s="8"/>
      <c r="AC21" s="8"/>
      <c r="AD21" s="9"/>
      <c r="AE21" s="6"/>
      <c r="AF21" s="6"/>
      <c r="AG21" s="8"/>
      <c r="AH21" s="8"/>
      <c r="AI21" s="6"/>
      <c r="AJ21" s="8"/>
      <c r="AK21" s="8"/>
      <c r="AL21" s="8"/>
      <c r="AM21" s="8"/>
      <c r="AN21" s="8"/>
      <c r="AO21" s="13"/>
      <c r="AP21" s="8"/>
      <c r="AQ21" s="8"/>
      <c r="AR21" s="8"/>
      <c r="AS21" s="8"/>
      <c r="AT21" s="12"/>
      <c r="AU21" s="8"/>
    </row>
    <row r="22" spans="3:47" ht="15" x14ac:dyDescent="0.25">
      <c r="N22" s="8"/>
      <c r="O22" s="8"/>
      <c r="Q22" s="8"/>
      <c r="R22" s="8"/>
      <c r="S22" s="8"/>
      <c r="T22" s="8"/>
      <c r="U22" s="8"/>
      <c r="V22" s="10"/>
      <c r="W22" s="8"/>
      <c r="X22" s="8"/>
      <c r="Y22" s="6"/>
      <c r="Z22" s="8"/>
      <c r="AA22" s="8"/>
      <c r="AB22" s="8"/>
      <c r="AC22" s="8"/>
      <c r="AD22" s="8"/>
      <c r="AE22" s="6"/>
      <c r="AF22" s="6"/>
      <c r="AG22" s="8"/>
      <c r="AH22" s="8"/>
      <c r="AI22" s="6"/>
      <c r="AJ22" s="8"/>
      <c r="AK22" s="8"/>
      <c r="AL22" s="8"/>
      <c r="AM22" s="8"/>
      <c r="AN22" s="8"/>
      <c r="AO22" s="13"/>
      <c r="AP22" s="8"/>
      <c r="AQ22" s="8"/>
      <c r="AR22" s="8"/>
      <c r="AS22" s="8"/>
      <c r="AT22" s="12"/>
      <c r="AU22" s="8"/>
    </row>
    <row r="23" spans="3:47" ht="15" x14ac:dyDescent="0.25">
      <c r="N23" s="8"/>
      <c r="O23" s="8"/>
      <c r="Q23" s="8"/>
      <c r="R23" s="8"/>
      <c r="S23" s="8"/>
      <c r="T23" s="8"/>
      <c r="U23" s="8"/>
      <c r="V23" s="10"/>
      <c r="W23" s="8"/>
      <c r="X23" s="8"/>
      <c r="Y23" s="6"/>
      <c r="Z23" s="8"/>
      <c r="AA23" s="8"/>
      <c r="AB23" s="8"/>
      <c r="AC23" s="8"/>
      <c r="AD23" s="8"/>
      <c r="AE23" s="6"/>
      <c r="AF23" s="6"/>
      <c r="AG23" s="8"/>
      <c r="AH23" s="8"/>
      <c r="AI23" s="6"/>
      <c r="AJ23" s="8"/>
      <c r="AK23" s="8"/>
      <c r="AL23" s="8"/>
      <c r="AM23" s="8"/>
      <c r="AN23" s="8"/>
      <c r="AO23" s="13"/>
      <c r="AP23" s="8"/>
      <c r="AQ23" s="8"/>
      <c r="AR23" s="8"/>
      <c r="AS23" s="8"/>
      <c r="AT23" s="12"/>
      <c r="AU23" s="8"/>
    </row>
    <row r="24" spans="3:47" ht="15" x14ac:dyDescent="0.25">
      <c r="N24" s="8"/>
      <c r="O24" s="8"/>
      <c r="Q24" s="8"/>
      <c r="R24" s="8"/>
      <c r="S24" s="8"/>
      <c r="T24" s="8"/>
      <c r="U24" s="8"/>
      <c r="V24" s="10"/>
      <c r="W24" s="8"/>
      <c r="X24" s="8"/>
      <c r="Y24" s="6"/>
      <c r="Z24" s="8"/>
      <c r="AA24" s="8"/>
      <c r="AB24" s="8"/>
      <c r="AC24" s="8"/>
      <c r="AD24" s="8"/>
      <c r="AE24" s="6"/>
      <c r="AF24" s="6"/>
      <c r="AG24" s="8"/>
      <c r="AH24" s="8"/>
      <c r="AI24" s="6"/>
      <c r="AJ24" s="8"/>
      <c r="AK24" s="8"/>
      <c r="AL24" s="8"/>
      <c r="AM24" s="8"/>
      <c r="AN24" s="8"/>
      <c r="AO24" s="13"/>
      <c r="AP24" s="8"/>
      <c r="AQ24" s="8"/>
      <c r="AR24" s="8"/>
      <c r="AS24" s="8"/>
      <c r="AT24" s="8"/>
      <c r="AU24" s="8"/>
    </row>
    <row r="25" spans="3:47" ht="15" x14ac:dyDescent="0.25">
      <c r="N25" s="8"/>
      <c r="O25" s="8"/>
      <c r="Q25" s="8"/>
      <c r="R25" s="8"/>
      <c r="S25" s="8"/>
      <c r="T25" s="8"/>
      <c r="U25" s="8"/>
      <c r="V25" s="10"/>
      <c r="W25" s="8"/>
      <c r="X25" s="8"/>
      <c r="Y25" s="6"/>
      <c r="Z25" s="8"/>
      <c r="AA25" s="8"/>
      <c r="AB25" s="8"/>
      <c r="AC25" s="8"/>
      <c r="AD25" s="8"/>
      <c r="AE25" s="6"/>
      <c r="AF25" s="6"/>
      <c r="AG25" s="8"/>
      <c r="AH25" s="8"/>
      <c r="AI25" s="6"/>
      <c r="AJ25" s="8"/>
      <c r="AK25" s="8"/>
      <c r="AL25" s="8"/>
      <c r="AM25" s="8"/>
      <c r="AN25" s="8"/>
      <c r="AO25" s="13"/>
      <c r="AP25" s="8"/>
      <c r="AQ25" s="8"/>
      <c r="AR25" s="8"/>
      <c r="AS25" s="8"/>
      <c r="AT25" s="12"/>
      <c r="AU25" s="8"/>
    </row>
    <row r="26" spans="3:47" ht="15" x14ac:dyDescent="0.25">
      <c r="N26" s="8"/>
      <c r="O26" s="8"/>
      <c r="Q26" s="8"/>
      <c r="R26" s="8"/>
      <c r="S26" s="8"/>
      <c r="T26" s="8"/>
      <c r="U26" s="8"/>
      <c r="V26" s="10"/>
      <c r="W26" s="8"/>
      <c r="X26" s="8"/>
      <c r="Y26" s="6"/>
      <c r="Z26" s="8"/>
      <c r="AA26" s="9"/>
      <c r="AB26" s="9"/>
      <c r="AC26" s="9"/>
      <c r="AD26" s="9"/>
      <c r="AE26" s="6"/>
      <c r="AF26" s="6"/>
      <c r="AG26" s="9"/>
      <c r="AH26" s="9"/>
      <c r="AI26" s="6"/>
      <c r="AJ26" s="9"/>
      <c r="AK26" s="9"/>
      <c r="AL26" s="9"/>
      <c r="AM26" s="9"/>
      <c r="AN26" s="8"/>
      <c r="AO26" s="14"/>
      <c r="AP26" s="9"/>
      <c r="AQ26" s="9"/>
      <c r="AR26" s="9"/>
      <c r="AS26" s="9"/>
      <c r="AT26" s="9"/>
      <c r="AU26" s="9"/>
    </row>
    <row r="27" spans="3:47" ht="15" x14ac:dyDescent="0.25">
      <c r="N27" s="8"/>
      <c r="O27" s="8"/>
      <c r="Q27" s="8"/>
      <c r="R27" s="8"/>
      <c r="S27" s="8"/>
      <c r="T27" s="8"/>
      <c r="U27" s="8"/>
      <c r="V27" s="10"/>
      <c r="W27" s="8"/>
      <c r="X27" s="8"/>
      <c r="Y27" s="6"/>
      <c r="Z27" s="8"/>
      <c r="AA27" s="9"/>
      <c r="AB27" s="9"/>
      <c r="AC27" s="9"/>
      <c r="AD27" s="9"/>
      <c r="AE27" s="6"/>
      <c r="AF27" s="6"/>
      <c r="AG27" s="9"/>
      <c r="AH27" s="9"/>
      <c r="AI27" s="6"/>
      <c r="AJ27" s="9"/>
      <c r="AK27" s="9"/>
      <c r="AL27" s="9"/>
      <c r="AM27" s="9"/>
      <c r="AN27" s="8"/>
      <c r="AO27" s="14"/>
      <c r="AP27" s="9"/>
      <c r="AQ27" s="9"/>
      <c r="AR27" s="9"/>
      <c r="AS27" s="9"/>
      <c r="AT27" s="9"/>
      <c r="AU27" s="9"/>
    </row>
    <row r="28" spans="3:47" ht="15" x14ac:dyDescent="0.25">
      <c r="N28" s="8"/>
      <c r="O28" s="8"/>
      <c r="Q28" s="8"/>
      <c r="R28" s="8"/>
      <c r="S28" s="8"/>
      <c r="T28" s="8"/>
      <c r="U28" s="8"/>
      <c r="V28" s="10"/>
      <c r="W28" s="8"/>
      <c r="X28" s="8"/>
      <c r="Y28" s="6"/>
      <c r="Z28" s="8"/>
      <c r="AA28" s="9"/>
      <c r="AB28" s="9"/>
      <c r="AC28" s="9"/>
      <c r="AD28" s="9"/>
      <c r="AE28" s="6"/>
      <c r="AF28" s="6"/>
      <c r="AG28" s="9"/>
      <c r="AH28" s="9"/>
      <c r="AI28" s="6"/>
      <c r="AJ28" s="9"/>
      <c r="AK28" s="9"/>
      <c r="AL28" s="9"/>
      <c r="AM28" s="9"/>
      <c r="AN28" s="8"/>
      <c r="AO28" s="14"/>
      <c r="AP28" s="9"/>
      <c r="AQ28" s="9"/>
      <c r="AR28" s="9"/>
      <c r="AS28" s="9"/>
      <c r="AT28" s="9"/>
      <c r="AU28" s="9"/>
    </row>
    <row r="29" spans="3:47" ht="15" x14ac:dyDescent="0.25">
      <c r="N29" s="8"/>
      <c r="O29" s="8"/>
      <c r="Q29" s="8"/>
      <c r="R29" s="8"/>
      <c r="S29" s="8"/>
      <c r="T29" s="8"/>
      <c r="U29" s="8"/>
      <c r="V29" s="10"/>
      <c r="W29" s="8"/>
      <c r="X29" s="8"/>
      <c r="Y29" s="6"/>
      <c r="Z29" s="8"/>
      <c r="AA29" s="8"/>
      <c r="AB29" s="8"/>
      <c r="AC29" s="8"/>
      <c r="AD29" s="8"/>
      <c r="AE29" s="6"/>
      <c r="AF29" s="6"/>
      <c r="AG29" s="8"/>
      <c r="AH29" s="8"/>
      <c r="AI29" s="6"/>
      <c r="AJ29" s="8"/>
      <c r="AK29" s="8"/>
      <c r="AL29" s="8"/>
      <c r="AM29" s="8"/>
      <c r="AN29" s="8"/>
      <c r="AO29" s="13"/>
      <c r="AP29" s="8"/>
      <c r="AQ29" s="8"/>
      <c r="AR29" s="8"/>
      <c r="AS29" s="8"/>
      <c r="AT29" s="8"/>
      <c r="AU29" s="8"/>
    </row>
    <row r="30" spans="3:47" ht="15" x14ac:dyDescent="0.25">
      <c r="N30" s="8"/>
      <c r="O30" s="8"/>
      <c r="Q30" s="8"/>
      <c r="R30" s="8"/>
      <c r="S30" s="8"/>
      <c r="T30" s="8"/>
      <c r="U30" s="8"/>
      <c r="V30" s="10"/>
      <c r="W30" s="8"/>
      <c r="X30" s="8"/>
      <c r="Y30" s="6"/>
      <c r="Z30" s="8"/>
      <c r="AA30" s="9"/>
      <c r="AB30" s="8"/>
      <c r="AC30" s="8"/>
      <c r="AD30" s="9"/>
      <c r="AE30" s="6"/>
      <c r="AF30" s="6"/>
      <c r="AG30" s="8"/>
      <c r="AH30" s="8"/>
      <c r="AI30" s="6"/>
      <c r="AJ30" s="8"/>
      <c r="AK30" s="8"/>
      <c r="AL30" s="8"/>
      <c r="AM30" s="8"/>
      <c r="AN30" s="8"/>
      <c r="AO30" s="13"/>
      <c r="AP30" s="8"/>
      <c r="AQ30" s="8"/>
      <c r="AR30" s="8"/>
      <c r="AS30" s="8"/>
      <c r="AT30" s="8"/>
      <c r="AU30" s="8"/>
    </row>
    <row r="31" spans="3:47" ht="15" x14ac:dyDescent="0.25">
      <c r="N31" s="8"/>
      <c r="O31" s="8"/>
      <c r="Q31" s="8"/>
      <c r="R31" s="8"/>
      <c r="S31" s="8"/>
      <c r="T31" s="8"/>
      <c r="U31" s="8"/>
      <c r="V31" s="10"/>
      <c r="W31" s="8"/>
      <c r="X31" s="8"/>
      <c r="Y31" s="6"/>
      <c r="Z31" s="8"/>
      <c r="AA31" s="8"/>
      <c r="AB31" s="8"/>
      <c r="AC31" s="8"/>
      <c r="AD31" s="8"/>
      <c r="AE31" s="6"/>
      <c r="AF31" s="6"/>
      <c r="AG31" s="8"/>
      <c r="AH31" s="8"/>
      <c r="AI31" s="6"/>
      <c r="AJ31" s="8"/>
      <c r="AK31" s="8"/>
      <c r="AL31" s="8"/>
      <c r="AM31" s="8"/>
      <c r="AN31" s="8"/>
      <c r="AO31" s="13"/>
      <c r="AP31" s="8"/>
      <c r="AQ31" s="8"/>
      <c r="AR31" s="8"/>
      <c r="AS31" s="8"/>
      <c r="AT31" s="12"/>
      <c r="AU31" s="8"/>
    </row>
    <row r="32" spans="3:47" ht="15" x14ac:dyDescent="0.25">
      <c r="N32" s="8"/>
      <c r="O32" s="8"/>
      <c r="Q32" s="8"/>
      <c r="R32" s="8"/>
      <c r="S32" s="8"/>
      <c r="T32" s="8"/>
      <c r="U32" s="8"/>
      <c r="V32" s="10"/>
      <c r="W32" s="8"/>
      <c r="X32" s="8"/>
      <c r="Y32" s="6"/>
      <c r="Z32" s="8"/>
      <c r="AA32" s="8"/>
      <c r="AB32" s="8"/>
      <c r="AC32" s="8"/>
      <c r="AD32" s="8"/>
      <c r="AE32" s="6"/>
      <c r="AF32" s="6"/>
      <c r="AG32" s="8"/>
      <c r="AH32" s="8"/>
      <c r="AI32" s="6"/>
      <c r="AJ32" s="8"/>
      <c r="AK32" s="8"/>
      <c r="AL32" s="8"/>
      <c r="AM32" s="8"/>
      <c r="AN32" s="8"/>
      <c r="AO32" s="13"/>
      <c r="AP32" s="8"/>
      <c r="AQ32" s="8"/>
      <c r="AR32" s="8"/>
      <c r="AS32" s="8"/>
      <c r="AT32" s="12"/>
      <c r="AU32" s="8"/>
    </row>
    <row r="33" spans="3:47" ht="15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Q33" s="8"/>
      <c r="R33" s="8"/>
      <c r="S33" s="8"/>
      <c r="T33" s="8"/>
      <c r="U33" s="8"/>
      <c r="V33" s="10"/>
      <c r="W33" s="8"/>
      <c r="X33" s="8"/>
      <c r="Y33" s="6"/>
      <c r="Z33" s="8"/>
      <c r="AA33" s="9"/>
      <c r="AB33" s="8"/>
      <c r="AC33" s="8"/>
      <c r="AD33" s="8"/>
      <c r="AE33" s="6"/>
      <c r="AF33" s="6"/>
      <c r="AG33" s="8"/>
      <c r="AH33" s="8"/>
      <c r="AI33" s="6"/>
      <c r="AJ33" s="8"/>
      <c r="AK33" s="8"/>
      <c r="AL33" s="8"/>
      <c r="AM33" s="8"/>
      <c r="AN33" s="8"/>
      <c r="AO33" s="13"/>
      <c r="AP33" s="8"/>
      <c r="AQ33" s="8"/>
      <c r="AR33" s="8"/>
      <c r="AS33" s="8"/>
      <c r="AT33" s="12"/>
      <c r="AU33" s="8"/>
    </row>
    <row r="34" spans="3:47" ht="15" x14ac:dyDescent="0.25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Q34" s="8"/>
      <c r="R34" s="8"/>
      <c r="S34" s="8"/>
      <c r="T34" s="8"/>
      <c r="U34" s="8"/>
      <c r="V34" s="10"/>
      <c r="W34" s="8"/>
      <c r="X34" s="8"/>
      <c r="Y34" s="6"/>
      <c r="Z34" s="8"/>
      <c r="AA34" s="9"/>
      <c r="AB34" s="8"/>
      <c r="AC34" s="8"/>
      <c r="AD34" s="8"/>
      <c r="AE34" s="6"/>
      <c r="AF34" s="6"/>
      <c r="AG34" s="8"/>
      <c r="AH34" s="8"/>
      <c r="AI34" s="6"/>
      <c r="AJ34" s="8"/>
      <c r="AK34" s="8"/>
      <c r="AL34" s="8"/>
      <c r="AM34" s="8"/>
      <c r="AN34" s="8"/>
      <c r="AO34" s="13"/>
      <c r="AP34" s="8"/>
      <c r="AQ34" s="8"/>
      <c r="AR34" s="8"/>
      <c r="AS34" s="8"/>
      <c r="AT34" s="8"/>
      <c r="AU34" s="8"/>
    </row>
    <row r="35" spans="3:47" ht="15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Q35" s="8"/>
      <c r="R35" s="8"/>
      <c r="S35" s="8"/>
      <c r="T35" s="8"/>
      <c r="U35" s="8"/>
      <c r="V35" s="10"/>
      <c r="W35" s="8"/>
      <c r="X35" s="8"/>
      <c r="Y35" s="6"/>
      <c r="Z35" s="8"/>
      <c r="AA35" s="8"/>
      <c r="AB35" s="8"/>
      <c r="AC35" s="8"/>
      <c r="AD35" s="8"/>
      <c r="AE35" s="6"/>
      <c r="AF35" s="6"/>
      <c r="AG35" s="8"/>
      <c r="AH35" s="8"/>
      <c r="AI35" s="6"/>
      <c r="AJ35" s="8"/>
      <c r="AK35" s="8"/>
      <c r="AL35" s="8"/>
      <c r="AM35" s="8"/>
      <c r="AN35" s="8"/>
      <c r="AO35" s="13"/>
      <c r="AP35" s="8"/>
      <c r="AQ35" s="8"/>
      <c r="AR35" s="8"/>
      <c r="AS35" s="8"/>
      <c r="AT35" s="12"/>
      <c r="AU35" s="8"/>
    </row>
    <row r="36" spans="3:47" ht="15" x14ac:dyDescent="0.25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Q36" s="8"/>
      <c r="R36" s="8"/>
      <c r="S36" s="8"/>
      <c r="T36" s="8"/>
      <c r="U36" s="8"/>
      <c r="V36" s="10"/>
      <c r="W36" s="8"/>
      <c r="X36" s="8"/>
      <c r="Y36" s="6"/>
      <c r="Z36" s="8"/>
      <c r="AA36" s="9"/>
      <c r="AB36" s="8"/>
      <c r="AC36" s="8"/>
      <c r="AD36" s="8"/>
      <c r="AE36" s="6"/>
      <c r="AF36" s="6"/>
      <c r="AG36" s="8"/>
      <c r="AH36" s="8"/>
      <c r="AI36" s="6"/>
      <c r="AJ36" s="8"/>
      <c r="AK36" s="8"/>
      <c r="AL36" s="8"/>
      <c r="AM36" s="8"/>
      <c r="AN36" s="8"/>
      <c r="AO36" s="13"/>
      <c r="AP36" s="8"/>
      <c r="AQ36" s="8"/>
      <c r="AR36" s="8"/>
      <c r="AS36" s="8"/>
      <c r="AT36" s="8"/>
      <c r="AU36" s="8"/>
    </row>
    <row r="37" spans="3:47" ht="15" x14ac:dyDescent="0.25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Q37" s="8"/>
      <c r="R37" s="8"/>
      <c r="S37" s="8"/>
      <c r="T37" s="8"/>
      <c r="U37" s="8"/>
      <c r="V37" s="10"/>
      <c r="W37" s="8"/>
      <c r="X37" s="8"/>
      <c r="Y37" s="6"/>
      <c r="Z37" s="8"/>
      <c r="AA37" s="9"/>
      <c r="AB37" s="8"/>
      <c r="AC37" s="8"/>
      <c r="AD37" s="8"/>
      <c r="AE37" s="6"/>
      <c r="AF37" s="6"/>
      <c r="AG37" s="8"/>
      <c r="AH37" s="8"/>
      <c r="AI37" s="6"/>
      <c r="AJ37" s="8"/>
      <c r="AK37" s="8"/>
      <c r="AL37" s="8"/>
      <c r="AM37" s="8"/>
      <c r="AN37" s="8"/>
      <c r="AO37" s="13"/>
      <c r="AP37" s="8"/>
      <c r="AQ37" s="8"/>
      <c r="AR37" s="8"/>
      <c r="AS37" s="8"/>
      <c r="AT37" s="8"/>
      <c r="AU37" s="8"/>
    </row>
    <row r="38" spans="3:47" ht="15" x14ac:dyDescent="0.25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Q38" s="8"/>
      <c r="R38" s="8"/>
      <c r="S38" s="8"/>
      <c r="T38" s="8"/>
      <c r="U38" s="8"/>
      <c r="V38" s="10"/>
      <c r="W38" s="8"/>
      <c r="X38" s="8"/>
      <c r="Y38" s="6"/>
      <c r="Z38" s="8"/>
      <c r="AA38" s="8"/>
      <c r="AB38" s="8"/>
      <c r="AC38" s="8"/>
      <c r="AD38" s="8"/>
      <c r="AE38" s="6"/>
      <c r="AF38" s="6"/>
      <c r="AG38" s="8"/>
      <c r="AH38" s="8"/>
      <c r="AI38" s="6"/>
      <c r="AJ38" s="8"/>
      <c r="AK38" s="8"/>
      <c r="AL38" s="8"/>
      <c r="AM38" s="8"/>
      <c r="AN38" s="8"/>
      <c r="AO38" s="13"/>
      <c r="AP38" s="8"/>
      <c r="AQ38" s="8"/>
      <c r="AR38" s="8"/>
      <c r="AS38" s="8"/>
      <c r="AT38" s="12"/>
      <c r="AU38" s="8"/>
    </row>
    <row r="39" spans="3:47" ht="15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Q39" s="8"/>
      <c r="R39" s="8"/>
      <c r="S39" s="8"/>
      <c r="T39" s="8"/>
      <c r="U39" s="8"/>
      <c r="V39" s="10"/>
      <c r="W39" s="8"/>
      <c r="X39" s="8"/>
      <c r="Y39" s="6"/>
      <c r="Z39" s="8"/>
      <c r="AA39" s="9"/>
      <c r="AB39" s="8"/>
      <c r="AC39" s="8"/>
      <c r="AD39" s="9"/>
      <c r="AE39" s="6"/>
      <c r="AF39" s="6"/>
      <c r="AG39" s="8"/>
      <c r="AH39" s="8"/>
      <c r="AI39" s="6"/>
      <c r="AJ39" s="8"/>
      <c r="AK39" s="8"/>
      <c r="AL39" s="8"/>
      <c r="AM39" s="8"/>
      <c r="AN39" s="8"/>
      <c r="AO39" s="13"/>
      <c r="AP39" s="8"/>
      <c r="AQ39" s="8"/>
      <c r="AR39" s="8"/>
      <c r="AS39" s="8"/>
      <c r="AT39" s="8"/>
      <c r="AU39" s="8"/>
    </row>
    <row r="40" spans="3:47" ht="15" x14ac:dyDescent="0.25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Q40" s="8"/>
      <c r="R40" s="8"/>
      <c r="S40" s="8"/>
      <c r="T40" s="8"/>
      <c r="U40" s="8"/>
      <c r="V40" s="10"/>
      <c r="W40" s="8"/>
      <c r="X40" s="8"/>
      <c r="Y40" s="6"/>
      <c r="Z40" s="8"/>
      <c r="AA40" s="9"/>
      <c r="AB40" s="8"/>
      <c r="AC40" s="8"/>
      <c r="AD40" s="9"/>
      <c r="AE40" s="6"/>
      <c r="AF40" s="6"/>
      <c r="AG40" s="8"/>
      <c r="AH40" s="8"/>
      <c r="AI40" s="6"/>
      <c r="AJ40" s="8"/>
      <c r="AK40" s="8"/>
      <c r="AL40" s="8"/>
      <c r="AM40" s="8"/>
      <c r="AN40" s="8"/>
      <c r="AO40" s="13"/>
      <c r="AP40" s="8"/>
      <c r="AQ40" s="8"/>
      <c r="AR40" s="8"/>
      <c r="AS40" s="8"/>
      <c r="AT40" s="8"/>
      <c r="AU40" s="8"/>
    </row>
    <row r="41" spans="3:47" ht="15" x14ac:dyDescent="0.25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Q41" s="8"/>
      <c r="R41" s="8"/>
      <c r="S41" s="8"/>
      <c r="T41" s="8"/>
      <c r="U41" s="8"/>
      <c r="V41" s="10"/>
      <c r="W41" s="8"/>
      <c r="X41" s="8"/>
      <c r="Y41" s="6"/>
      <c r="Z41" s="8"/>
      <c r="AA41" s="8"/>
      <c r="AB41" s="8"/>
      <c r="AC41" s="8"/>
      <c r="AD41" s="8"/>
      <c r="AE41" s="6"/>
      <c r="AF41" s="6"/>
      <c r="AG41" s="8"/>
      <c r="AH41" s="8"/>
      <c r="AI41" s="6"/>
      <c r="AJ41" s="8"/>
      <c r="AK41" s="8"/>
      <c r="AL41" s="8"/>
      <c r="AM41" s="8"/>
      <c r="AN41" s="8"/>
      <c r="AO41" s="13"/>
      <c r="AP41" s="8"/>
      <c r="AQ41" s="8"/>
      <c r="AR41" s="8"/>
      <c r="AS41" s="8"/>
      <c r="AT41" s="8"/>
      <c r="AU41" s="8"/>
    </row>
    <row r="42" spans="3:47" ht="15" x14ac:dyDescent="0.25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Q42" s="8"/>
      <c r="R42" s="8"/>
      <c r="S42" s="8"/>
      <c r="T42" s="8"/>
      <c r="U42" s="8"/>
      <c r="V42" s="10"/>
      <c r="W42" s="8"/>
      <c r="X42" s="8"/>
      <c r="Y42" s="6"/>
      <c r="Z42" s="8"/>
      <c r="AA42" s="9"/>
      <c r="AB42" s="8"/>
      <c r="AC42" s="8"/>
      <c r="AD42" s="9"/>
      <c r="AE42" s="6"/>
      <c r="AF42" s="6"/>
      <c r="AG42" s="8"/>
      <c r="AH42" s="8"/>
      <c r="AI42" s="6"/>
      <c r="AJ42" s="8"/>
      <c r="AK42" s="8"/>
      <c r="AL42" s="8"/>
      <c r="AM42" s="8"/>
      <c r="AN42" s="8"/>
      <c r="AO42" s="13"/>
      <c r="AP42" s="8"/>
      <c r="AQ42" s="8"/>
      <c r="AR42" s="8"/>
      <c r="AS42" s="8"/>
      <c r="AT42" s="12"/>
      <c r="AU42" s="8"/>
    </row>
    <row r="43" spans="3:47" ht="15" x14ac:dyDescent="0.25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Q43" s="8"/>
      <c r="R43" s="8"/>
      <c r="S43" s="8"/>
      <c r="T43" s="8"/>
      <c r="U43" s="8"/>
      <c r="V43" s="10"/>
      <c r="W43" s="8"/>
      <c r="X43" s="8"/>
      <c r="Y43" s="6"/>
      <c r="Z43" s="8"/>
      <c r="AA43" s="9"/>
      <c r="AB43" s="8"/>
      <c r="AC43" s="8"/>
      <c r="AD43" s="9"/>
      <c r="AE43" s="6"/>
      <c r="AF43" s="6"/>
      <c r="AG43" s="8"/>
      <c r="AH43" s="8"/>
      <c r="AI43" s="6"/>
      <c r="AJ43" s="8"/>
      <c r="AK43" s="8"/>
      <c r="AL43" s="8"/>
      <c r="AM43" s="8"/>
      <c r="AN43" s="8"/>
      <c r="AO43" s="13"/>
      <c r="AP43" s="8"/>
      <c r="AQ43" s="8"/>
      <c r="AR43" s="8"/>
      <c r="AS43" s="8"/>
      <c r="AT43" s="12"/>
      <c r="AU43" s="8"/>
    </row>
    <row r="44" spans="3:47" ht="15" x14ac:dyDescent="0.25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Q44" s="8"/>
      <c r="R44" s="8"/>
      <c r="S44" s="8"/>
      <c r="T44" s="8"/>
      <c r="U44" s="8"/>
      <c r="V44" s="10"/>
      <c r="W44" s="8"/>
      <c r="X44" s="8"/>
      <c r="Y44" s="6"/>
      <c r="Z44" s="8"/>
      <c r="AA44" s="8"/>
      <c r="AB44" s="8"/>
      <c r="AC44" s="8"/>
      <c r="AD44" s="8"/>
      <c r="AE44" s="6"/>
      <c r="AF44" s="6"/>
      <c r="AG44" s="8"/>
      <c r="AH44" s="8"/>
      <c r="AI44" s="6"/>
      <c r="AJ44" s="8"/>
      <c r="AK44" s="8"/>
      <c r="AL44" s="8"/>
      <c r="AM44" s="8"/>
      <c r="AN44" s="8"/>
      <c r="AO44" s="13"/>
      <c r="AP44" s="8"/>
      <c r="AQ44" s="8"/>
      <c r="AR44" s="8"/>
      <c r="AS44" s="8"/>
      <c r="AT44" s="12"/>
      <c r="AU44" s="8"/>
    </row>
    <row r="45" spans="3:47" ht="15" x14ac:dyDescent="0.2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Q45" s="8"/>
      <c r="R45" s="8"/>
      <c r="S45" s="8"/>
      <c r="T45" s="8"/>
      <c r="U45" s="8"/>
      <c r="V45" s="10"/>
      <c r="W45" s="8"/>
      <c r="X45" s="8"/>
      <c r="Y45" s="6"/>
      <c r="Z45" s="8"/>
      <c r="AA45" s="9"/>
      <c r="AB45" s="8"/>
      <c r="AC45" s="8"/>
      <c r="AD45" s="9"/>
      <c r="AE45" s="6"/>
      <c r="AF45" s="6"/>
      <c r="AG45" s="8"/>
      <c r="AH45" s="8"/>
      <c r="AI45" s="6"/>
      <c r="AJ45" s="8"/>
      <c r="AK45" s="8"/>
      <c r="AL45" s="8"/>
      <c r="AM45" s="8"/>
      <c r="AN45" s="8"/>
      <c r="AO45" s="13"/>
      <c r="AP45" s="8"/>
      <c r="AQ45" s="8"/>
      <c r="AR45" s="8"/>
      <c r="AS45" s="8"/>
      <c r="AT45" s="12"/>
      <c r="AU45" s="8"/>
    </row>
    <row r="46" spans="3:47" ht="15" x14ac:dyDescent="0.25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Q46" s="8"/>
      <c r="R46" s="8"/>
      <c r="S46" s="8"/>
      <c r="T46" s="8"/>
      <c r="U46" s="8"/>
      <c r="V46" s="10"/>
      <c r="W46" s="8"/>
      <c r="X46" s="8"/>
      <c r="Y46" s="6"/>
      <c r="Z46" s="8"/>
      <c r="AA46" s="9"/>
      <c r="AB46" s="8"/>
      <c r="AC46" s="8"/>
      <c r="AD46" s="9"/>
      <c r="AE46" s="6"/>
      <c r="AF46" s="6"/>
      <c r="AG46" s="8"/>
      <c r="AH46" s="8"/>
      <c r="AI46" s="6"/>
      <c r="AJ46" s="8"/>
      <c r="AK46" s="8"/>
      <c r="AL46" s="8"/>
      <c r="AM46" s="8"/>
      <c r="AN46" s="8"/>
      <c r="AO46" s="13"/>
      <c r="AP46" s="8"/>
      <c r="AQ46" s="8"/>
      <c r="AR46" s="8"/>
      <c r="AS46" s="8"/>
      <c r="AT46" s="12"/>
      <c r="AU46" s="8"/>
    </row>
    <row r="47" spans="3:47" ht="15" x14ac:dyDescent="0.25">
      <c r="Q47" s="8"/>
      <c r="R47" s="8"/>
      <c r="S47" s="8"/>
      <c r="T47" s="8"/>
      <c r="U47" s="8"/>
      <c r="W47" s="6"/>
      <c r="Y47" s="6"/>
      <c r="AE47" s="6"/>
      <c r="AF47" s="6"/>
      <c r="AS47" s="1"/>
    </row>
    <row r="48" spans="3:47" x14ac:dyDescent="0.2">
      <c r="AS48" s="1"/>
    </row>
    <row r="49" spans="45:45" x14ac:dyDescent="0.2">
      <c r="AS49" s="1"/>
    </row>
    <row r="50" spans="45:45" x14ac:dyDescent="0.2">
      <c r="AS50" s="1"/>
    </row>
    <row r="51" spans="45:45" x14ac:dyDescent="0.2">
      <c r="AS51" s="1"/>
    </row>
    <row r="52" spans="45:45" x14ac:dyDescent="0.2">
      <c r="AS52" s="1"/>
    </row>
    <row r="53" spans="45:45" x14ac:dyDescent="0.2">
      <c r="AS53" s="1"/>
    </row>
    <row r="54" spans="45:45" x14ac:dyDescent="0.2">
      <c r="AS54" s="1"/>
    </row>
    <row r="55" spans="45:45" x14ac:dyDescent="0.2">
      <c r="AS55" s="1"/>
    </row>
    <row r="56" spans="45:45" x14ac:dyDescent="0.2">
      <c r="AS56" s="1"/>
    </row>
    <row r="57" spans="45:45" x14ac:dyDescent="0.2">
      <c r="AS57" s="1"/>
    </row>
    <row r="58" spans="45:45" x14ac:dyDescent="0.2">
      <c r="AS58" s="1"/>
    </row>
    <row r="59" spans="45:45" x14ac:dyDescent="0.2">
      <c r="AS59" s="1"/>
    </row>
    <row r="60" spans="45:45" x14ac:dyDescent="0.2">
      <c r="AS60" s="1"/>
    </row>
    <row r="61" spans="45:45" x14ac:dyDescent="0.2">
      <c r="AS61" s="1"/>
    </row>
    <row r="62" spans="45:45" x14ac:dyDescent="0.2">
      <c r="AS62" s="1"/>
    </row>
    <row r="63" spans="45:45" x14ac:dyDescent="0.2">
      <c r="AS63" s="1"/>
    </row>
    <row r="64" spans="45:45" x14ac:dyDescent="0.2">
      <c r="AS64" s="1"/>
    </row>
    <row r="65" spans="45:45" x14ac:dyDescent="0.2">
      <c r="AS65" s="1"/>
    </row>
    <row r="78" spans="45:45" x14ac:dyDescent="0.2">
      <c r="AS78" s="1"/>
    </row>
    <row r="79" spans="45:45" x14ac:dyDescent="0.2">
      <c r="AS79" s="1"/>
    </row>
    <row r="80" spans="45:45" x14ac:dyDescent="0.2">
      <c r="AS80" s="1"/>
    </row>
    <row r="81" spans="45:45" x14ac:dyDescent="0.2">
      <c r="AS81" s="1"/>
    </row>
    <row r="82" spans="45:45" x14ac:dyDescent="0.2">
      <c r="AS82" s="1"/>
    </row>
    <row r="83" spans="45:45" x14ac:dyDescent="0.2">
      <c r="AS83" s="1"/>
    </row>
    <row r="84" spans="45:45" x14ac:dyDescent="0.2">
      <c r="AS84" s="1"/>
    </row>
    <row r="85" spans="45:45" x14ac:dyDescent="0.2">
      <c r="AS85" s="1"/>
    </row>
    <row r="86" spans="45:45" x14ac:dyDescent="0.2">
      <c r="AS86" s="1"/>
    </row>
    <row r="87" spans="45:45" x14ac:dyDescent="0.2">
      <c r="AS87" s="1"/>
    </row>
    <row r="88" spans="45:45" x14ac:dyDescent="0.2">
      <c r="AS88" s="1"/>
    </row>
    <row r="89" spans="45:45" x14ac:dyDescent="0.2">
      <c r="AS89" s="1"/>
    </row>
    <row r="96" spans="45:45" x14ac:dyDescent="0.2">
      <c r="AS96" s="1"/>
    </row>
    <row r="97" spans="45:45" x14ac:dyDescent="0.2">
      <c r="AS97" s="1"/>
    </row>
    <row r="98" spans="45:45" x14ac:dyDescent="0.2">
      <c r="AS98" s="1"/>
    </row>
    <row r="104" spans="45:45" x14ac:dyDescent="0.2">
      <c r="AS104" s="1"/>
    </row>
    <row r="105" spans="45:45" x14ac:dyDescent="0.2">
      <c r="AS105" s="1"/>
    </row>
    <row r="106" spans="45:45" x14ac:dyDescent="0.2">
      <c r="AS106" s="1"/>
    </row>
    <row r="107" spans="45:45" x14ac:dyDescent="0.2">
      <c r="AS107" s="1"/>
    </row>
  </sheetData>
  <sheetProtection algorithmName="SHA-512" hashValue="zaCqPItOp6MGDb8pu6KM5nZPqietVS3XyhkqpC1je2vN+MOypIGKW1NjatuhOF6OXRSUB5YX6AJrT4+xgyVhdw==" saltValue="pLd1gRdA+kre4XlrgPieHQ==" spinCount="100000" sheet="1" objects="1" scenarios="1"/>
  <autoFilter ref="A4:BE4" xr:uid="{00000000-0009-0000-0000-000001000000}">
    <sortState xmlns:xlrd2="http://schemas.microsoft.com/office/spreadsheetml/2017/richdata2" ref="A5:BJ46">
      <sortCondition ref="P4"/>
    </sortState>
  </autoFilter>
  <mergeCells count="3">
    <mergeCell ref="C3:AD3"/>
    <mergeCell ref="AH3:AU3"/>
    <mergeCell ref="AY3:B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français</vt:lpstr>
      <vt:lpstr>DATA FR</vt:lpstr>
      <vt:lpstr>français!Print_Area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(TT/SBE-MKR)</cp:lastModifiedBy>
  <cp:lastPrinted>2019-04-03T13:07:56Z</cp:lastPrinted>
  <dcterms:created xsi:type="dcterms:W3CDTF">2018-04-13T09:50:30Z</dcterms:created>
  <dcterms:modified xsi:type="dcterms:W3CDTF">2021-06-11T08:09:39Z</dcterms:modified>
</cp:coreProperties>
</file>