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0\Bosch\Sanitary heat pumps\Flanders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Blad2!$A$4:$AU$4</definedName>
    <definedName name="_xlnm.Print_Area" localSheetId="0">Nederlands!$A$1:$Q$47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2" l="1"/>
  <c r="K44" i="1"/>
  <c r="K43" i="1"/>
  <c r="K42" i="1"/>
  <c r="K41" i="1"/>
  <c r="K40" i="1"/>
  <c r="K39" i="1"/>
  <c r="K37" i="1"/>
  <c r="K36" i="1"/>
  <c r="K35" i="1"/>
  <c r="L35" i="1" s="1"/>
  <c r="K32" i="1"/>
  <c r="K30" i="1"/>
  <c r="K27" i="1"/>
  <c r="K23" i="1"/>
  <c r="K22" i="1"/>
  <c r="K21" i="1"/>
  <c r="K20" i="1"/>
  <c r="K19" i="1"/>
  <c r="K18" i="1"/>
  <c r="K16" i="1"/>
  <c r="B2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B13" i="2"/>
  <c r="B12" i="2"/>
  <c r="B11" i="2"/>
  <c r="B10" i="2"/>
  <c r="B9" i="2"/>
  <c r="B8" i="2"/>
  <c r="B7" i="2"/>
  <c r="B6" i="2"/>
  <c r="K15" i="1" s="1"/>
  <c r="K25" i="1" l="1"/>
  <c r="R17" i="1" l="1"/>
  <c r="M42" i="1" l="1"/>
</calcChain>
</file>

<file path=xl/sharedStrings.xml><?xml version="1.0" encoding="utf-8"?>
<sst xmlns="http://schemas.openxmlformats.org/spreadsheetml/2006/main" count="209" uniqueCount="77">
  <si>
    <t>Ja</t>
  </si>
  <si>
    <t>Hulpenergie circulatiepompen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</si>
  <si>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</si>
  <si>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</si>
  <si>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</si>
  <si>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</si>
  <si>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</si>
  <si>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</si>
  <si>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Selecteer hier uw warmtepompboiler</t>
  </si>
  <si>
    <t>Neen</t>
  </si>
  <si>
    <t>Warmtepomp</t>
  </si>
  <si>
    <t>Elektrische warmtepomp</t>
  </si>
  <si>
    <t>Verwarmingstoestel met geïntegreerd opslagvat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</si>
  <si>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70 kW</t>
    </r>
  </si>
  <si>
    <t>L</t>
  </si>
  <si>
    <t>XL</t>
  </si>
  <si>
    <t>M</t>
  </si>
  <si>
    <t>Soort toestel</t>
  </si>
  <si>
    <t>Toestel is voor 26/09/2015 op de markt gebracht</t>
  </si>
  <si>
    <t>Configuratie van het opslagvat of de warmtewisselaar</t>
  </si>
  <si>
    <t>Vermogenbereik</t>
  </si>
  <si>
    <t>Vermogen in kW</t>
  </si>
  <si>
    <t>Met warmteopslag</t>
  </si>
  <si>
    <t>Capaciteitsprofiel gekend</t>
  </si>
  <si>
    <t xml:space="preserve">Capaciteitsprofiel </t>
  </si>
  <si>
    <t>Energie-efficiëntie gekend</t>
  </si>
  <si>
    <t>Energie-efficiëntie (%)</t>
  </si>
  <si>
    <t>Warmtepomp uitgerust met een elektrische weerstand</t>
  </si>
  <si>
    <t>Gaskleppen en/of ventilatoren aanwezig</t>
  </si>
  <si>
    <t>Toestel is voor 26/9/2015 op de markt gebracht :</t>
  </si>
  <si>
    <t>Configuratie van het opslagvat of de warmtewisselaar:</t>
  </si>
  <si>
    <t>Capaciteitsprofiel gekend:</t>
  </si>
  <si>
    <t>Capaciteitsprofiel:</t>
  </si>
  <si>
    <t>Energie-efficiëntie gekend:</t>
  </si>
  <si>
    <t>Energie-efficiëntie: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</si>
  <si>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</si>
  <si>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</si>
  <si>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Warmtebron van de verdamper:</t>
  </si>
  <si>
    <t>Warmteafgiftemedium van de condensor:</t>
  </si>
  <si>
    <t>Het toestel staat buiten het beschermd volume:</t>
  </si>
  <si>
    <t>Gaskleppen en/of ventilatoren aanwezig:</t>
  </si>
  <si>
    <t>De opwekker gebruikt brandstoffen voornamelijk uit biomassa:</t>
  </si>
  <si>
    <t>SANITAIR WARM WATER</t>
  </si>
  <si>
    <t>Configuratie van het opslagvat:</t>
  </si>
  <si>
    <t>Warmtepomp uitgerust met een elektrische weerstand:</t>
  </si>
  <si>
    <t>De energie-efficiëntie is bepaald met inbegrip van de elektrische weerstand:</t>
  </si>
  <si>
    <t>(!) Het toestel valt onder de Ecodesign-richtlijn, meer bepaald de Europese Verordening (EU) n°812/2013 en n°814/2013.</t>
  </si>
  <si>
    <t>Warmtebron van de verdamper</t>
  </si>
  <si>
    <t>Water</t>
  </si>
  <si>
    <t>Enkel buitenlucht</t>
  </si>
  <si>
    <t>Het toestel staat buiten het beschermd volume</t>
  </si>
  <si>
    <t>De opwekker gebruikt brandstoffen voornamelijk uit biomassa</t>
  </si>
  <si>
    <t>Configuratie van het opslagvat</t>
  </si>
  <si>
    <t>De energie-efficiëntie is bepaald met inbegrip van de elektrische weerstand</t>
  </si>
  <si>
    <t>Naam:</t>
  </si>
  <si>
    <t>Merk:</t>
  </si>
  <si>
    <t>Product-ID:</t>
  </si>
  <si>
    <t>Soort toestel:</t>
  </si>
  <si>
    <t>Subtype toestel:</t>
  </si>
  <si>
    <t>Vermogensbereik:</t>
  </si>
  <si>
    <t>Vermogen (nominaal of thermisch):</t>
  </si>
  <si>
    <t>Met warmteopslag:</t>
  </si>
  <si>
    <t>Dit stavingscertificaat is geldig vanaf 01/01/2020.</t>
  </si>
  <si>
    <t>Toepassing van de Ecodesign-richtlijn</t>
  </si>
  <si>
    <t>Naam</t>
  </si>
  <si>
    <t>Subtype warmtepomp</t>
  </si>
  <si>
    <t>Eén uniek opslagvat voor 2 opwekkers</t>
  </si>
  <si>
    <t>Warmteafgiftemedium van de condensor</t>
  </si>
  <si>
    <t>CS4000DW 200-1 FI</t>
  </si>
  <si>
    <t>CS4000DW 250-1 FI</t>
  </si>
  <si>
    <t>CS4000DW 250-1 CFI</t>
  </si>
  <si>
    <t>CS5000DW 270-3 FO</t>
  </si>
  <si>
    <t>CS5000DW 270-3 CFO</t>
  </si>
  <si>
    <t>CS3000DW 120-1 S</t>
  </si>
  <si>
    <t>CS3000DW 200-1 S</t>
  </si>
  <si>
    <t>CS3000DW 300-1 S</t>
  </si>
  <si>
    <t>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</si>
</sst>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1" applyAlignment="1">
      <alignment horizontal="center"/>
    </xf>
    <xf numFmtId="0" fontId="5" fillId="0" borderId="0" xfId="1"/>
    <xf numFmtId="0" fontId="3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2" fillId="0" borderId="0" xfId="0" applyFont="1" applyAlignment="1">
      <alignment horizontal="center"/>
    </xf>
    <xf numFmtId="0" fontId="1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1" applyFont="1"/>
  </cellXfs>
  <cellStyles count="2">
    <cellStyle name="Normal" xfId="0" builtinId="0"/>
    <cellStyle name="Standaard 2" xfId="1"/>
  </cellStyles>
  <dxfs count="34"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72996</xdr:colOff>
      <xdr:row>1</xdr:row>
      <xdr:rowOff>99725</xdr:rowOff>
    </xdr:from>
    <xdr:to>
      <xdr:col>16</xdr:col>
      <xdr:colOff>283171</xdr:colOff>
      <xdr:row>2</xdr:row>
      <xdr:rowOff>38540</xdr:rowOff>
    </xdr:to>
    <xdr:grpSp>
      <xdr:nvGrpSpPr>
        <xdr:cNvPr id="6" name="Groep 10"/>
        <xdr:cNvGrpSpPr>
          <a:grpSpLocks/>
        </xdr:cNvGrpSpPr>
      </xdr:nvGrpSpPr>
      <xdr:grpSpPr bwMode="auto">
        <a:xfrm>
          <a:off x="5192684" y="306100"/>
          <a:ext cx="551487" cy="97565"/>
          <a:chOff x="8853" y="1037"/>
          <a:chExt cx="1727" cy="323"/>
        </a:xfrm>
      </xdr:grpSpPr>
      <xdr:sp macro="" textlink="">
        <xdr:nvSpPr>
          <xdr:cNvPr id="7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2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3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326571</xdr:colOff>
      <xdr:row>1</xdr:row>
      <xdr:rowOff>209</xdr:rowOff>
    </xdr:to>
    <xdr:pic>
      <xdr:nvPicPr>
        <xdr:cNvPr id="17" name="Bild 55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0"/>
          <a:ext cx="5787571" cy="206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16</xdr:col>
      <xdr:colOff>326571</xdr:colOff>
      <xdr:row>204</xdr:row>
      <xdr:rowOff>31959</xdr:rowOff>
    </xdr:to>
    <xdr:pic>
      <xdr:nvPicPr>
        <xdr:cNvPr id="18" name="Bild 55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7477125"/>
          <a:ext cx="5787571" cy="206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150812</xdr:colOff>
      <xdr:row>1</xdr:row>
      <xdr:rowOff>31750</xdr:rowOff>
    </xdr:from>
    <xdr:to>
      <xdr:col>16</xdr:col>
      <xdr:colOff>227039</xdr:colOff>
      <xdr:row>3</xdr:row>
      <xdr:rowOff>47626</xdr:rowOff>
    </xdr:to>
    <xdr:pic>
      <xdr:nvPicPr>
        <xdr:cNvPr id="19" name="Bild 54"/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46562" y="238125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269875</xdr:colOff>
      <xdr:row>1</xdr:row>
      <xdr:rowOff>15875</xdr:rowOff>
    </xdr:from>
    <xdr:to>
      <xdr:col>17</xdr:col>
      <xdr:colOff>170484</xdr:colOff>
      <xdr:row>9</xdr:row>
      <xdr:rowOff>29680</xdr:rowOff>
    </xdr:to>
    <xdr:sp macro="" textlink="">
      <xdr:nvSpPr>
        <xdr:cNvPr id="20" name="Textfeld 9"/>
        <xdr:cNvSpPr txBox="1"/>
      </xdr:nvSpPr>
      <xdr:spPr>
        <a:xfrm>
          <a:off x="269875" y="222250"/>
          <a:ext cx="5702922" cy="129968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16"/>
  <sheetViews>
    <sheetView tabSelected="1" view="pageBreakPreview" zoomScale="120" zoomScaleNormal="115" zoomScaleSheetLayoutView="120" zoomScalePageLayoutView="115" workbookViewId="0">
      <selection activeCell="K17" sqref="K17:Q17"/>
    </sheetView>
  </sheetViews>
  <sheetFormatPr defaultColWidth="0" defaultRowHeight="12.75" zeroHeight="1" x14ac:dyDescent="0.2"/>
  <cols>
    <col min="1" max="17" width="5.140625" style="23" customWidth="1"/>
    <col min="18" max="18" width="44.42578125" style="23" customWidth="1"/>
    <col min="19" max="20" width="5" style="23" hidden="1" customWidth="1"/>
    <col min="21" max="16382" width="9" style="23" hidden="1"/>
    <col min="16383" max="16383" width="6.7109375" style="23" hidden="1" customWidth="1"/>
    <col min="16384" max="16384" width="16.5703125" style="23" hidden="1" customWidth="1"/>
  </cols>
  <sheetData>
    <row r="1" spans="1:18" ht="16.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8"/>
    </row>
    <row r="2" spans="1:18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8"/>
    </row>
    <row r="3" spans="1:18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</row>
    <row r="4" spans="1:18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8"/>
    </row>
    <row r="5" spans="1:18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7"/>
    </row>
    <row r="6" spans="1:18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7"/>
    </row>
    <row r="7" spans="1:18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7"/>
    </row>
    <row r="8" spans="1:18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8"/>
    </row>
    <row r="9" spans="1:18" ht="14.1" customHeight="1" x14ac:dyDescent="0.2">
      <c r="A9" s="35" t="s">
        <v>35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18"/>
    </row>
    <row r="10" spans="1:18" ht="14.1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18"/>
    </row>
    <row r="11" spans="1:18" ht="14.1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21"/>
    </row>
    <row r="12" spans="1:18" ht="14.1" customHeight="1" x14ac:dyDescent="0.2">
      <c r="A12" s="35" t="s">
        <v>62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21"/>
      <c r="R12" s="21"/>
    </row>
    <row r="13" spans="1:18" ht="14.1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4.1" customHeight="1" x14ac:dyDescent="0.2">
      <c r="A14" s="18" t="s">
        <v>36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14.1" customHeight="1" x14ac:dyDescent="0.2">
      <c r="A15" s="22"/>
      <c r="B15" s="22" t="s">
        <v>54</v>
      </c>
      <c r="C15" s="22"/>
      <c r="D15" s="22"/>
      <c r="E15" s="22"/>
      <c r="F15" s="22"/>
      <c r="G15" s="22"/>
      <c r="H15" s="18"/>
      <c r="I15" s="22"/>
      <c r="J15" s="22"/>
      <c r="K15" s="29" t="str">
        <f>IFERROR(VLOOKUP($K$17,Blad2!$A$6:$V$13,2,),"")</f>
        <v/>
      </c>
      <c r="L15" s="29"/>
      <c r="M15" s="29"/>
      <c r="N15" s="29"/>
      <c r="O15" s="29"/>
      <c r="P15" s="29"/>
      <c r="Q15" s="29"/>
      <c r="R15" s="18"/>
    </row>
    <row r="16" spans="1:18" ht="14.1" customHeight="1" x14ac:dyDescent="0.2">
      <c r="A16" s="22"/>
      <c r="B16" s="22" t="s">
        <v>55</v>
      </c>
      <c r="C16" s="22"/>
      <c r="D16" s="22"/>
      <c r="E16" s="22"/>
      <c r="F16" s="18"/>
      <c r="G16" s="22"/>
      <c r="H16" s="22"/>
      <c r="I16" s="22"/>
      <c r="J16" s="22"/>
      <c r="K16" s="29" t="str">
        <f>IFERROR(VLOOKUP($K$17,Blad2!$A$6:$V$13,3,),"")</f>
        <v/>
      </c>
      <c r="L16" s="29"/>
      <c r="M16" s="29"/>
      <c r="N16" s="29"/>
      <c r="O16" s="29"/>
      <c r="P16" s="29"/>
      <c r="Q16" s="29"/>
      <c r="R16" s="18"/>
    </row>
    <row r="17" spans="1:25" ht="14.1" customHeight="1" x14ac:dyDescent="0.2">
      <c r="A17" s="22"/>
      <c r="B17" s="22" t="s">
        <v>56</v>
      </c>
      <c r="C17" s="22"/>
      <c r="D17" s="22"/>
      <c r="E17" s="22"/>
      <c r="F17" s="22"/>
      <c r="G17" s="22"/>
      <c r="H17" s="18"/>
      <c r="I17" s="22"/>
      <c r="J17" s="22"/>
      <c r="K17" s="36" t="s">
        <v>8</v>
      </c>
      <c r="L17" s="36"/>
      <c r="M17" s="36"/>
      <c r="N17" s="36"/>
      <c r="O17" s="36"/>
      <c r="P17" s="36"/>
      <c r="Q17" s="36"/>
      <c r="R17" s="29" t="str">
        <f>IF(OR(K17=Blad2!A5,K17=""),"","   &lt;======  Selecteer hier uw warmtepompboiler")</f>
        <v/>
      </c>
      <c r="S17" s="29"/>
      <c r="T17" s="29"/>
      <c r="U17" s="29"/>
      <c r="V17" s="29"/>
      <c r="W17" s="29"/>
      <c r="X17" s="29"/>
      <c r="Y17" s="29"/>
    </row>
    <row r="18" spans="1:25" ht="14.1" customHeight="1" x14ac:dyDescent="0.2">
      <c r="A18" s="22"/>
      <c r="B18" s="22" t="s">
        <v>57</v>
      </c>
      <c r="C18" s="22"/>
      <c r="D18" s="22"/>
      <c r="E18" s="22"/>
      <c r="F18" s="18"/>
      <c r="G18" s="22"/>
      <c r="H18" s="22"/>
      <c r="I18" s="22"/>
      <c r="J18" s="22"/>
      <c r="K18" s="29" t="str">
        <f>IFERROR(VLOOKUP($K$17,Blad2!$A$6:$V$13,4,),"")</f>
        <v/>
      </c>
      <c r="L18" s="29"/>
      <c r="M18" s="29"/>
      <c r="N18" s="29"/>
      <c r="O18" s="29"/>
      <c r="P18" s="29"/>
      <c r="Q18" s="29"/>
      <c r="R18" s="18"/>
    </row>
    <row r="19" spans="1:25" ht="14.1" customHeight="1" x14ac:dyDescent="0.2">
      <c r="A19" s="22"/>
      <c r="B19" s="22" t="s">
        <v>58</v>
      </c>
      <c r="C19" s="22"/>
      <c r="D19" s="22"/>
      <c r="E19" s="22"/>
      <c r="F19" s="22"/>
      <c r="G19" s="22"/>
      <c r="H19" s="18"/>
      <c r="I19" s="22"/>
      <c r="J19" s="22"/>
      <c r="K19" s="29" t="str">
        <f>IFERROR(VLOOKUP($K$17,Blad2!$A$6:$V$13,5,),"")</f>
        <v/>
      </c>
      <c r="L19" s="29"/>
      <c r="M19" s="29"/>
      <c r="N19" s="29"/>
      <c r="O19" s="29"/>
      <c r="P19" s="29"/>
      <c r="Q19" s="29"/>
      <c r="R19" s="18"/>
    </row>
    <row r="20" spans="1:25" ht="14.1" customHeight="1" x14ac:dyDescent="0.2">
      <c r="A20" s="22"/>
      <c r="B20" s="22" t="s">
        <v>37</v>
      </c>
      <c r="C20" s="22"/>
      <c r="D20" s="22"/>
      <c r="E20" s="22"/>
      <c r="F20" s="22"/>
      <c r="G20" s="22"/>
      <c r="H20" s="18"/>
      <c r="I20" s="22"/>
      <c r="J20" s="22"/>
      <c r="K20" s="18" t="str">
        <f>IFERROR(VLOOKUP($K$17,Blad2!$A$6:$V$13,6,),"")</f>
        <v/>
      </c>
      <c r="L20" s="18"/>
      <c r="M20" s="18"/>
      <c r="N20" s="18"/>
      <c r="O20" s="18"/>
      <c r="P20" s="18"/>
      <c r="Q20" s="18"/>
      <c r="R20" s="18"/>
    </row>
    <row r="21" spans="1:25" ht="14.1" customHeight="1" x14ac:dyDescent="0.2">
      <c r="A21" s="22"/>
      <c r="B21" s="22" t="s">
        <v>38</v>
      </c>
      <c r="C21" s="22"/>
      <c r="D21" s="22"/>
      <c r="E21" s="22"/>
      <c r="F21" s="18"/>
      <c r="G21" s="22"/>
      <c r="H21" s="22"/>
      <c r="I21" s="22"/>
      <c r="J21" s="22"/>
      <c r="K21" s="29" t="str">
        <f>IFERROR(VLOOKUP($K$17,Blad2!$A$6:$V$13,7,),"")</f>
        <v/>
      </c>
      <c r="L21" s="29"/>
      <c r="M21" s="29"/>
      <c r="N21" s="29"/>
      <c r="O21" s="29"/>
      <c r="P21" s="29"/>
      <c r="Q21" s="29"/>
      <c r="R21" s="22"/>
    </row>
    <row r="22" spans="1:25" ht="14.1" customHeight="1" x14ac:dyDescent="0.2">
      <c r="A22" s="22"/>
      <c r="B22" s="22" t="s">
        <v>39</v>
      </c>
      <c r="C22" s="22"/>
      <c r="D22" s="22"/>
      <c r="E22" s="22"/>
      <c r="F22" s="18"/>
      <c r="G22" s="22"/>
      <c r="H22" s="22"/>
      <c r="I22" s="22"/>
      <c r="J22" s="22"/>
      <c r="K22" s="29" t="str">
        <f>IFERROR(VLOOKUP($K$17,Blad2!$A$6:$V$13,8,),"")</f>
        <v/>
      </c>
      <c r="L22" s="29"/>
      <c r="M22" s="29"/>
      <c r="N22" s="29"/>
      <c r="O22" s="29"/>
      <c r="P22" s="29"/>
      <c r="Q22" s="29"/>
      <c r="R22" s="22"/>
    </row>
    <row r="23" spans="1:25" ht="14.1" customHeight="1" x14ac:dyDescent="0.2">
      <c r="A23" s="22"/>
      <c r="B23" s="22" t="s">
        <v>40</v>
      </c>
      <c r="C23" s="22"/>
      <c r="D23" s="22"/>
      <c r="E23" s="22"/>
      <c r="F23" s="18"/>
      <c r="G23" s="22"/>
      <c r="H23" s="22"/>
      <c r="I23" s="22"/>
      <c r="J23" s="22"/>
      <c r="K23" s="18" t="str">
        <f>IFERROR(VLOOKUP($K$17,Blad2!$A$6:$V$13,9,),"")</f>
        <v/>
      </c>
      <c r="L23" s="18"/>
      <c r="M23" s="18"/>
      <c r="N23" s="18"/>
      <c r="O23" s="18"/>
      <c r="P23" s="18"/>
      <c r="Q23" s="18"/>
      <c r="R23" s="22"/>
    </row>
    <row r="24" spans="1:25" ht="14.1" customHeight="1" x14ac:dyDescent="0.2">
      <c r="A24" s="38" t="s">
        <v>63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22"/>
    </row>
    <row r="25" spans="1:25" ht="14.1" customHeight="1" x14ac:dyDescent="0.2">
      <c r="A25" s="22"/>
      <c r="B25" s="22" t="s">
        <v>29</v>
      </c>
      <c r="C25" s="22"/>
      <c r="D25" s="22"/>
      <c r="E25" s="22"/>
      <c r="F25" s="22"/>
      <c r="G25" s="22"/>
      <c r="H25" s="18"/>
      <c r="I25" s="22"/>
      <c r="J25" s="22"/>
      <c r="K25" s="29" t="str">
        <f>IFERROR(VLOOKUP($K$17,Blad2!$A$6:$V$13,10,),"")</f>
        <v/>
      </c>
      <c r="L25" s="29"/>
      <c r="M25" s="29"/>
      <c r="N25" s="29"/>
      <c r="O25" s="29"/>
      <c r="P25" s="29"/>
      <c r="Q25" s="29"/>
      <c r="R25" s="18"/>
    </row>
    <row r="26" spans="1:25" ht="14.1" customHeight="1" x14ac:dyDescent="0.2">
      <c r="A26" s="22"/>
      <c r="B26" s="34" t="s">
        <v>41</v>
      </c>
      <c r="C26" s="34"/>
      <c r="D26" s="34"/>
      <c r="E26" s="34"/>
      <c r="F26" s="34"/>
      <c r="G26" s="34"/>
      <c r="H26" s="34"/>
      <c r="I26" s="34"/>
      <c r="J26" s="22"/>
      <c r="L26" s="39"/>
      <c r="M26" s="39"/>
      <c r="N26" s="39"/>
      <c r="O26" s="39"/>
      <c r="P26" s="39"/>
      <c r="Q26" s="39"/>
      <c r="R26" s="18"/>
    </row>
    <row r="27" spans="1:25" ht="14.1" customHeight="1" x14ac:dyDescent="0.2">
      <c r="A27" s="22"/>
      <c r="B27" s="34"/>
      <c r="C27" s="34"/>
      <c r="D27" s="34"/>
      <c r="E27" s="34"/>
      <c r="F27" s="34"/>
      <c r="G27" s="34"/>
      <c r="H27" s="34"/>
      <c r="I27" s="34"/>
      <c r="J27" s="22"/>
      <c r="K27" s="39" t="str">
        <f>IFERROR(VLOOKUP($K$17,Blad2!$A$6:$V$13,11,),"")</f>
        <v/>
      </c>
      <c r="L27" s="39"/>
      <c r="M27" s="39"/>
      <c r="N27" s="39"/>
      <c r="O27" s="39"/>
      <c r="P27" s="39"/>
      <c r="Q27" s="39"/>
      <c r="R27" s="18"/>
    </row>
    <row r="28" spans="1:25" ht="14.1" customHeight="1" x14ac:dyDescent="0.2">
      <c r="A28" s="29" t="s">
        <v>42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8"/>
    </row>
    <row r="29" spans="1:25" ht="14.1" customHeight="1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18"/>
    </row>
    <row r="30" spans="1:25" ht="14.1" customHeight="1" x14ac:dyDescent="0.2">
      <c r="A30" s="22"/>
      <c r="B30" s="34" t="s">
        <v>30</v>
      </c>
      <c r="C30" s="34"/>
      <c r="D30" s="34"/>
      <c r="E30" s="34"/>
      <c r="F30" s="34"/>
      <c r="G30" s="34"/>
      <c r="H30" s="34"/>
      <c r="I30" s="22"/>
      <c r="J30" s="20"/>
      <c r="K30" s="31" t="str">
        <f>IFERROR(VLOOKUP($K$17,Blad2!$A$6:$V$13,12,),"")</f>
        <v/>
      </c>
      <c r="L30" s="31"/>
      <c r="M30" s="31"/>
      <c r="N30" s="31"/>
      <c r="O30" s="31"/>
      <c r="P30" s="31"/>
      <c r="Q30" s="31"/>
      <c r="R30" s="19"/>
    </row>
    <row r="31" spans="1:25" ht="14.1" customHeight="1" x14ac:dyDescent="0.2">
      <c r="A31" s="22"/>
      <c r="B31" s="34"/>
      <c r="C31" s="34"/>
      <c r="D31" s="34"/>
      <c r="E31" s="34"/>
      <c r="F31" s="34"/>
      <c r="G31" s="34"/>
      <c r="H31" s="34"/>
      <c r="I31" s="22"/>
      <c r="J31" s="22"/>
      <c r="K31" s="31"/>
      <c r="L31" s="31"/>
      <c r="M31" s="31"/>
      <c r="N31" s="31"/>
      <c r="O31" s="31"/>
      <c r="P31" s="31"/>
      <c r="Q31" s="31"/>
      <c r="R31" s="19"/>
    </row>
    <row r="32" spans="1:25" ht="14.1" customHeight="1" x14ac:dyDescent="0.2">
      <c r="A32" s="22"/>
      <c r="B32" s="22" t="s">
        <v>59</v>
      </c>
      <c r="C32" s="22"/>
      <c r="D32" s="22"/>
      <c r="E32" s="22"/>
      <c r="F32" s="18"/>
      <c r="G32" s="22"/>
      <c r="H32" s="22"/>
      <c r="I32" s="22"/>
      <c r="J32" s="22"/>
      <c r="K32" s="29" t="str">
        <f>IFERROR(VLOOKUP($K$17,Blad2!$A$6:$V$13,13,),"")</f>
        <v/>
      </c>
      <c r="L32" s="29"/>
      <c r="M32" s="29"/>
      <c r="N32" s="29"/>
      <c r="O32" s="29"/>
      <c r="P32" s="29"/>
      <c r="Q32" s="29"/>
      <c r="R32" s="18"/>
    </row>
    <row r="33" spans="1:18" ht="14.1" customHeight="1" x14ac:dyDescent="0.2">
      <c r="A33" s="33" t="s">
        <v>46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22"/>
    </row>
    <row r="34" spans="1:18" ht="14.1" customHeight="1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22"/>
    </row>
    <row r="35" spans="1:18" ht="14.1" customHeight="1" x14ac:dyDescent="0.2">
      <c r="A35" s="22"/>
      <c r="B35" s="22" t="s">
        <v>60</v>
      </c>
      <c r="C35" s="22"/>
      <c r="D35" s="22"/>
      <c r="E35" s="22"/>
      <c r="F35" s="18"/>
      <c r="G35" s="22"/>
      <c r="H35" s="22"/>
      <c r="I35" s="22"/>
      <c r="J35" s="22"/>
      <c r="K35" s="28" t="str">
        <f>IFERROR(VLOOKUP($K$17,Blad2!$A$6:$V$13,14,),"")</f>
        <v/>
      </c>
      <c r="L35" s="29" t="str">
        <f>IF(OR(K35="",K35="nvt.",K35="Niet gekend"),"","kW")</f>
        <v/>
      </c>
      <c r="M35" s="29"/>
      <c r="P35" s="28"/>
      <c r="Q35" s="28"/>
      <c r="R35" s="18"/>
    </row>
    <row r="36" spans="1:18" ht="14.1" customHeight="1" x14ac:dyDescent="0.2">
      <c r="A36" s="22"/>
      <c r="B36" s="22" t="s">
        <v>61</v>
      </c>
      <c r="C36" s="22"/>
      <c r="D36" s="22"/>
      <c r="E36" s="18"/>
      <c r="F36" s="22"/>
      <c r="G36" s="22"/>
      <c r="H36" s="22"/>
      <c r="I36" s="22"/>
      <c r="J36" s="22"/>
      <c r="K36" s="29" t="str">
        <f>IFERROR(VLOOKUP($K$17,Blad2!$A$6:$V$13,15,),"")</f>
        <v/>
      </c>
      <c r="L36" s="29"/>
      <c r="M36" s="29"/>
      <c r="N36" s="29"/>
      <c r="O36" s="29"/>
      <c r="P36" s="29"/>
      <c r="Q36" s="29"/>
      <c r="R36" s="18"/>
    </row>
    <row r="37" spans="1:18" ht="14.1" customHeight="1" x14ac:dyDescent="0.2">
      <c r="A37" s="22"/>
      <c r="B37" s="22" t="s">
        <v>43</v>
      </c>
      <c r="C37" s="22"/>
      <c r="D37" s="22"/>
      <c r="E37" s="18"/>
      <c r="F37" s="22"/>
      <c r="G37" s="22"/>
      <c r="H37" s="22"/>
      <c r="I37" s="22"/>
      <c r="J37" s="22"/>
      <c r="K37" s="31" t="str">
        <f>IFERROR(VLOOKUP($K$17,Blad2!$A$6:$V$13,16,),"")</f>
        <v/>
      </c>
      <c r="L37" s="31"/>
      <c r="M37" s="31"/>
      <c r="N37" s="31"/>
      <c r="O37" s="31"/>
      <c r="P37" s="31"/>
      <c r="Q37" s="31"/>
      <c r="R37" s="18"/>
    </row>
    <row r="38" spans="1:18" ht="14.1" customHeight="1" x14ac:dyDescent="0.2">
      <c r="A38" s="22"/>
      <c r="B38" s="22"/>
      <c r="C38" s="22"/>
      <c r="D38" s="22"/>
      <c r="E38" s="18"/>
      <c r="F38" s="22"/>
      <c r="G38" s="22"/>
      <c r="H38" s="22"/>
      <c r="I38" s="22"/>
      <c r="J38" s="22"/>
      <c r="K38" s="31"/>
      <c r="L38" s="31"/>
      <c r="M38" s="31"/>
      <c r="N38" s="31"/>
      <c r="O38" s="31"/>
      <c r="P38" s="31"/>
      <c r="Q38" s="31"/>
      <c r="R38" s="18"/>
    </row>
    <row r="39" spans="1:18" ht="14.1" customHeight="1" x14ac:dyDescent="0.2">
      <c r="A39" s="22"/>
      <c r="B39" s="22" t="s">
        <v>31</v>
      </c>
      <c r="C39" s="22"/>
      <c r="D39" s="22"/>
      <c r="E39" s="22"/>
      <c r="F39" s="22"/>
      <c r="G39" s="22"/>
      <c r="H39" s="22"/>
      <c r="I39" s="22"/>
      <c r="J39" s="22"/>
      <c r="K39" s="29" t="str">
        <f>IFERROR(VLOOKUP($K$17,Blad2!$A$6:$V$13,17,),"")</f>
        <v/>
      </c>
      <c r="L39" s="29"/>
      <c r="M39" s="29"/>
      <c r="N39" s="29"/>
      <c r="O39" s="29"/>
      <c r="P39" s="29"/>
      <c r="Q39" s="29"/>
      <c r="R39" s="18"/>
    </row>
    <row r="40" spans="1:18" ht="14.1" customHeight="1" x14ac:dyDescent="0.2">
      <c r="A40" s="22"/>
      <c r="B40" s="22" t="s">
        <v>32</v>
      </c>
      <c r="C40" s="22"/>
      <c r="D40" s="22"/>
      <c r="E40" s="22"/>
      <c r="F40" s="22"/>
      <c r="G40" s="22"/>
      <c r="H40" s="22"/>
      <c r="I40" s="22"/>
      <c r="J40" s="22"/>
      <c r="K40" s="29" t="str">
        <f>IFERROR(VLOOKUP($K$17,Blad2!$A$6:$V$13,18,),"")</f>
        <v/>
      </c>
      <c r="L40" s="29"/>
      <c r="M40" s="29"/>
      <c r="N40" s="29"/>
      <c r="O40" s="29"/>
      <c r="P40" s="29"/>
      <c r="Q40" s="29"/>
      <c r="R40" s="19"/>
    </row>
    <row r="41" spans="1:18" ht="14.1" customHeight="1" x14ac:dyDescent="0.2">
      <c r="A41" s="22"/>
      <c r="B41" s="22" t="s">
        <v>33</v>
      </c>
      <c r="C41" s="22"/>
      <c r="D41" s="22"/>
      <c r="E41" s="22"/>
      <c r="F41" s="22"/>
      <c r="G41" s="22"/>
      <c r="H41" s="22"/>
      <c r="I41" s="22"/>
      <c r="J41" s="22"/>
      <c r="K41" s="29" t="str">
        <f>IFERROR(VLOOKUP($K$17,Blad2!$A$6:$V$13,19,),"")</f>
        <v/>
      </c>
      <c r="L41" s="29"/>
      <c r="M41" s="29"/>
      <c r="N41" s="29"/>
      <c r="O41" s="29"/>
      <c r="P41" s="29"/>
      <c r="Q41" s="29"/>
      <c r="R41" s="19"/>
    </row>
    <row r="42" spans="1:18" ht="14.1" customHeight="1" x14ac:dyDescent="0.2">
      <c r="A42" s="22"/>
      <c r="B42" s="22" t="s">
        <v>34</v>
      </c>
      <c r="C42" s="22"/>
      <c r="D42" s="22"/>
      <c r="E42" s="22"/>
      <c r="F42" s="22"/>
      <c r="G42" s="22"/>
      <c r="H42" s="22"/>
      <c r="I42" s="22"/>
      <c r="J42" s="22"/>
      <c r="K42" s="30" t="str">
        <f>IFERROR(VLOOKUP($K$17,Blad2!$A$6:$V$13,20,),"")</f>
        <v/>
      </c>
      <c r="L42" s="30"/>
      <c r="M42" s="27" t="str">
        <f>IF(OR(K42="",K42="nvt.",K42="Niet gekend"),"","%")</f>
        <v/>
      </c>
      <c r="N42" s="27"/>
      <c r="P42" s="18"/>
      <c r="Q42" s="18"/>
      <c r="R42" s="18"/>
    </row>
    <row r="43" spans="1:18" ht="14.1" customHeight="1" x14ac:dyDescent="0.2">
      <c r="A43" s="22"/>
      <c r="B43" s="22" t="s">
        <v>44</v>
      </c>
      <c r="C43" s="22"/>
      <c r="D43" s="22"/>
      <c r="E43" s="22"/>
      <c r="F43" s="22"/>
      <c r="G43" s="22"/>
      <c r="H43" s="22"/>
      <c r="I43" s="22"/>
      <c r="J43" s="22"/>
      <c r="K43" s="29" t="str">
        <f>IFERROR(VLOOKUP($K$17,Blad2!$A$6:$V$13,21,),"")</f>
        <v/>
      </c>
      <c r="L43" s="29"/>
      <c r="M43" s="29"/>
      <c r="N43" s="29"/>
      <c r="O43" s="29"/>
      <c r="P43" s="29"/>
      <c r="Q43" s="29"/>
      <c r="R43" s="18"/>
    </row>
    <row r="44" spans="1:18" ht="14.1" customHeight="1" x14ac:dyDescent="0.2">
      <c r="A44" s="22"/>
      <c r="B44" s="34" t="s">
        <v>45</v>
      </c>
      <c r="C44" s="34"/>
      <c r="D44" s="34"/>
      <c r="E44" s="34"/>
      <c r="F44" s="34"/>
      <c r="G44" s="34"/>
      <c r="H44" s="34"/>
      <c r="I44" s="34"/>
      <c r="J44" s="34"/>
      <c r="K44" s="27" t="str">
        <f>IFERROR(VLOOKUP($K$17,Blad2!$A$6:$V$13,22,),"")</f>
        <v/>
      </c>
      <c r="M44" s="27"/>
      <c r="N44" s="27"/>
      <c r="O44" s="27"/>
      <c r="P44" s="27"/>
      <c r="Q44" s="27"/>
      <c r="R44" s="27"/>
    </row>
    <row r="45" spans="1:18" ht="14.1" customHeight="1" x14ac:dyDescent="0.2">
      <c r="A45" s="22"/>
      <c r="B45" s="34"/>
      <c r="C45" s="34"/>
      <c r="D45" s="34"/>
      <c r="E45" s="34"/>
      <c r="F45" s="34"/>
      <c r="G45" s="34"/>
      <c r="H45" s="34"/>
      <c r="I45" s="34"/>
      <c r="J45" s="34"/>
      <c r="K45" s="27"/>
      <c r="L45" s="27"/>
      <c r="M45" s="27"/>
      <c r="N45" s="27"/>
      <c r="O45" s="27"/>
      <c r="P45" s="27"/>
      <c r="Q45" s="27"/>
      <c r="R45" s="27"/>
    </row>
    <row r="46" spans="1:18" ht="14.1" customHeight="1" x14ac:dyDescent="0.2">
      <c r="A46" s="22"/>
      <c r="B46" s="34"/>
      <c r="C46" s="34"/>
      <c r="D46" s="34"/>
      <c r="E46" s="34"/>
      <c r="F46" s="34"/>
      <c r="G46" s="34"/>
      <c r="H46" s="34"/>
      <c r="I46" s="34"/>
      <c r="J46" s="34"/>
      <c r="L46" s="27"/>
      <c r="M46" s="27"/>
      <c r="N46" s="27"/>
      <c r="O46" s="27"/>
      <c r="P46" s="27"/>
      <c r="Q46" s="27"/>
      <c r="R46" s="18"/>
    </row>
    <row r="47" spans="1:18" ht="14.1" customHeight="1" x14ac:dyDescent="0.2">
      <c r="A47" s="22"/>
      <c r="B47" s="34"/>
      <c r="C47" s="34"/>
      <c r="D47" s="34"/>
      <c r="E47" s="34"/>
      <c r="F47" s="34"/>
      <c r="G47" s="34"/>
      <c r="H47" s="34"/>
      <c r="I47" s="34"/>
      <c r="J47" s="34"/>
      <c r="K47" s="27"/>
      <c r="L47" s="27"/>
      <c r="M47" s="27"/>
      <c r="N47" s="27"/>
      <c r="O47" s="27"/>
      <c r="P47" s="27"/>
      <c r="Q47" s="27"/>
      <c r="R47" s="18"/>
    </row>
    <row r="48" spans="1:18" ht="12.75" hidden="1" customHeight="1" x14ac:dyDescent="0.2">
      <c r="A48" s="22"/>
      <c r="B48" s="22"/>
      <c r="C48" s="22"/>
      <c r="D48" s="18"/>
      <c r="E48" s="22"/>
      <c r="F48" s="22"/>
      <c r="G48" s="22"/>
      <c r="H48" s="22"/>
      <c r="I48" s="22"/>
      <c r="J48" s="22"/>
      <c r="K48" s="18"/>
      <c r="L48" s="18"/>
      <c r="M48" s="18"/>
      <c r="N48" s="18"/>
      <c r="O48" s="18"/>
      <c r="P48" s="18"/>
      <c r="Q48" s="18"/>
      <c r="R48" s="18"/>
    </row>
    <row r="49" spans="1:18" ht="9" hidden="1" customHeight="1" x14ac:dyDescent="0.2">
      <c r="A49" s="22"/>
      <c r="B49" s="22"/>
      <c r="C49" s="22"/>
      <c r="D49" s="18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ht="17.25" hidden="1" customHeight="1" x14ac:dyDescent="0.2">
      <c r="A50" s="18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ht="12.75" hidden="1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18"/>
      <c r="L51" s="18"/>
      <c r="M51" s="18"/>
      <c r="N51" s="18"/>
      <c r="O51" s="18"/>
      <c r="P51" s="18"/>
      <c r="Q51" s="18"/>
      <c r="R51" s="18"/>
    </row>
    <row r="52" spans="1:18" ht="12.75" hidden="1" customHeight="1" x14ac:dyDescent="0.2">
      <c r="A52" s="22"/>
      <c r="B52" s="22"/>
      <c r="C52" s="22"/>
      <c r="D52" s="22"/>
      <c r="E52" s="22"/>
      <c r="F52" s="22"/>
      <c r="G52" s="22"/>
      <c r="H52" s="18"/>
      <c r="I52" s="22"/>
      <c r="J52" s="22"/>
      <c r="K52" s="18"/>
      <c r="L52" s="18"/>
      <c r="M52" s="18"/>
      <c r="N52" s="18"/>
      <c r="O52" s="18"/>
      <c r="P52" s="18"/>
      <c r="Q52" s="18"/>
      <c r="R52" s="18"/>
    </row>
    <row r="53" spans="1:18" ht="12.75" hidden="1" customHeight="1" x14ac:dyDescent="0.2">
      <c r="A53" s="22"/>
      <c r="B53" s="22"/>
      <c r="C53" s="22"/>
      <c r="D53" s="22"/>
      <c r="E53" s="22"/>
      <c r="F53" s="22"/>
      <c r="G53" s="18"/>
      <c r="H53" s="22"/>
      <c r="I53" s="22"/>
      <c r="J53" s="22"/>
      <c r="K53" s="18"/>
      <c r="L53" s="18"/>
      <c r="M53" s="18"/>
      <c r="N53" s="18"/>
      <c r="O53" s="18"/>
      <c r="P53" s="18"/>
      <c r="Q53" s="18"/>
      <c r="R53" s="18"/>
    </row>
    <row r="54" spans="1:18" ht="12.75" hidden="1" customHeight="1" x14ac:dyDescent="0.2">
      <c r="A54" s="22"/>
      <c r="B54" s="22"/>
      <c r="C54" s="22"/>
      <c r="D54" s="18"/>
      <c r="E54" s="22"/>
      <c r="F54" s="22"/>
      <c r="G54" s="22"/>
      <c r="H54" s="22"/>
      <c r="I54" s="22"/>
      <c r="J54" s="22"/>
      <c r="K54" s="18"/>
      <c r="L54" s="18"/>
      <c r="M54" s="18"/>
      <c r="N54" s="18"/>
      <c r="O54" s="18"/>
      <c r="P54" s="18"/>
      <c r="Q54" s="18"/>
      <c r="R54" s="18"/>
    </row>
    <row r="55" spans="1:18" ht="12.75" hidden="1" customHeight="1" x14ac:dyDescent="0.2">
      <c r="A55" s="25"/>
      <c r="B55" s="22"/>
      <c r="C55" s="22"/>
      <c r="D55" s="22"/>
      <c r="E55" s="22"/>
      <c r="F55" s="22"/>
      <c r="G55" s="22"/>
      <c r="H55" s="22"/>
      <c r="I55" s="22"/>
      <c r="J55" s="22"/>
      <c r="K55" s="18"/>
      <c r="L55" s="18"/>
      <c r="M55" s="18"/>
      <c r="N55" s="18"/>
      <c r="O55" s="18"/>
      <c r="P55" s="18"/>
      <c r="Q55" s="18"/>
      <c r="R55" s="18"/>
    </row>
    <row r="56" spans="1:18" ht="12.75" hidden="1" customHeight="1" x14ac:dyDescent="0.2">
      <c r="A56" s="22"/>
      <c r="B56" s="22"/>
      <c r="C56" s="22"/>
      <c r="D56" s="18"/>
      <c r="E56" s="22"/>
      <c r="F56" s="22"/>
      <c r="G56" s="22"/>
      <c r="H56" s="22"/>
      <c r="I56" s="22"/>
      <c r="J56" s="22"/>
      <c r="K56" s="18"/>
      <c r="L56" s="18"/>
      <c r="M56" s="18"/>
      <c r="N56" s="18"/>
      <c r="O56" s="18"/>
      <c r="P56" s="18"/>
      <c r="Q56" s="18"/>
      <c r="R56" s="18"/>
    </row>
    <row r="57" spans="1:18" ht="12.75" hidden="1" customHeight="1" x14ac:dyDescent="0.2">
      <c r="A57" s="22"/>
      <c r="B57" s="22"/>
      <c r="C57" s="22"/>
      <c r="D57" s="22"/>
      <c r="E57" s="18"/>
      <c r="F57" s="22"/>
      <c r="G57" s="22"/>
      <c r="H57" s="22"/>
      <c r="I57" s="22"/>
      <c r="J57" s="22"/>
      <c r="K57" s="18"/>
      <c r="L57" s="18"/>
      <c r="M57" s="18"/>
      <c r="N57" s="18"/>
      <c r="O57" s="18"/>
      <c r="P57" s="18"/>
      <c r="Q57" s="18"/>
      <c r="R57" s="18"/>
    </row>
    <row r="58" spans="1:18" ht="12.75" hidden="1" customHeight="1" x14ac:dyDescent="0.2">
      <c r="A58" s="22"/>
      <c r="B58" s="22"/>
      <c r="C58" s="22"/>
      <c r="D58" s="22"/>
      <c r="E58" s="18"/>
      <c r="F58" s="22"/>
      <c r="G58" s="22"/>
      <c r="H58" s="22"/>
      <c r="I58" s="22"/>
      <c r="J58" s="22"/>
      <c r="K58" s="18"/>
      <c r="L58" s="18"/>
      <c r="M58" s="18"/>
      <c r="N58" s="18"/>
      <c r="O58" s="18"/>
      <c r="P58" s="18"/>
      <c r="Q58" s="18"/>
      <c r="R58" s="18"/>
    </row>
    <row r="59" spans="1:18" ht="12.75" hidden="1" customHeight="1" x14ac:dyDescent="0.2">
      <c r="A59" s="22"/>
      <c r="B59" s="22"/>
      <c r="C59" s="22"/>
      <c r="D59" s="22"/>
      <c r="E59" s="18"/>
      <c r="F59" s="22"/>
      <c r="G59" s="22"/>
      <c r="H59" s="22"/>
      <c r="I59" s="22"/>
      <c r="J59" s="22"/>
      <c r="K59" s="18"/>
      <c r="L59" s="18"/>
      <c r="M59" s="18"/>
      <c r="N59" s="18"/>
      <c r="O59" s="18"/>
      <c r="P59" s="18"/>
      <c r="Q59" s="18"/>
      <c r="R59" s="18"/>
    </row>
    <row r="60" spans="1:18" ht="12.75" hidden="1" customHeight="1" x14ac:dyDescent="0.2">
      <c r="A60" s="22"/>
      <c r="B60" s="22"/>
      <c r="C60" s="22"/>
      <c r="D60" s="22"/>
      <c r="E60" s="18"/>
      <c r="F60" s="22"/>
      <c r="G60" s="22"/>
      <c r="H60" s="22"/>
      <c r="I60" s="22"/>
      <c r="J60" s="22"/>
      <c r="K60" s="18"/>
      <c r="L60" s="18"/>
      <c r="M60" s="18"/>
      <c r="N60" s="18"/>
      <c r="O60" s="18"/>
      <c r="P60" s="18"/>
      <c r="Q60" s="18"/>
      <c r="R60" s="18"/>
    </row>
    <row r="61" spans="1:18" ht="12.75" hidden="1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19"/>
      <c r="L61" s="19"/>
      <c r="M61" s="19"/>
      <c r="N61" s="19"/>
      <c r="O61" s="19"/>
      <c r="P61" s="19"/>
      <c r="Q61" s="19"/>
      <c r="R61" s="19"/>
    </row>
    <row r="62" spans="1:18" ht="16.5" hidden="1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19"/>
      <c r="L62" s="19"/>
      <c r="M62" s="19"/>
      <c r="N62" s="19"/>
      <c r="O62" s="19"/>
      <c r="P62" s="19"/>
      <c r="Q62" s="19"/>
      <c r="R62" s="19"/>
    </row>
    <row r="63" spans="1:18" ht="12.75" hidden="1" customHeigh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19"/>
      <c r="L63" s="19"/>
      <c r="M63" s="19"/>
      <c r="N63" s="19"/>
      <c r="O63" s="19"/>
      <c r="P63" s="19"/>
      <c r="Q63" s="19"/>
      <c r="R63" s="19"/>
    </row>
    <row r="64" spans="1:18" ht="12.75" hidden="1" customHeigh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19"/>
      <c r="L64" s="19"/>
      <c r="M64" s="19"/>
      <c r="N64" s="19"/>
      <c r="O64" s="19"/>
      <c r="P64" s="19"/>
      <c r="Q64" s="19"/>
      <c r="R64" s="19"/>
    </row>
    <row r="65" spans="1:18" ht="12.75" hidden="1" customHeigh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19"/>
      <c r="L65" s="19"/>
      <c r="M65" s="19"/>
      <c r="N65" s="19"/>
      <c r="O65" s="19"/>
      <c r="P65" s="19"/>
      <c r="Q65" s="19"/>
      <c r="R65" s="19"/>
    </row>
    <row r="66" spans="1:18" ht="17.25" hidden="1" customHeight="1" x14ac:dyDescent="0.2">
      <c r="A66" s="18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1:18" ht="12.75" hidden="1" customHeight="1" x14ac:dyDescent="0.2">
      <c r="A67" s="22"/>
      <c r="B67" s="22"/>
      <c r="C67" s="22"/>
      <c r="D67" s="22"/>
      <c r="E67" s="22"/>
      <c r="F67" s="22"/>
      <c r="G67" s="18"/>
      <c r="H67" s="22"/>
      <c r="I67" s="22"/>
      <c r="J67" s="22"/>
      <c r="K67" s="18"/>
      <c r="L67" s="18"/>
      <c r="M67" s="18"/>
      <c r="N67" s="18"/>
      <c r="O67" s="18"/>
      <c r="P67" s="18"/>
      <c r="Q67" s="18"/>
      <c r="R67" s="18"/>
    </row>
    <row r="68" spans="1:18" ht="12.75" hidden="1" customHeight="1" x14ac:dyDescent="0.2">
      <c r="A68" s="22"/>
      <c r="B68" s="22"/>
      <c r="C68" s="22"/>
      <c r="D68" s="22"/>
      <c r="E68" s="22"/>
      <c r="F68" s="22"/>
      <c r="G68" s="18"/>
      <c r="H68" s="22"/>
      <c r="I68" s="22"/>
      <c r="J68" s="22"/>
      <c r="K68" s="18"/>
      <c r="L68" s="18"/>
      <c r="M68" s="18"/>
      <c r="N68" s="18"/>
      <c r="O68" s="18"/>
      <c r="P68" s="18"/>
      <c r="Q68" s="18"/>
      <c r="R68" s="18"/>
    </row>
    <row r="69" spans="1:18" ht="12.75" hidden="1" customHeight="1" x14ac:dyDescent="0.2">
      <c r="A69" s="22"/>
      <c r="B69" s="22"/>
      <c r="C69" s="22"/>
      <c r="D69" s="22"/>
      <c r="E69" s="22"/>
      <c r="F69" s="18"/>
      <c r="G69" s="22"/>
      <c r="H69" s="22"/>
      <c r="I69" s="22"/>
      <c r="J69" s="22"/>
      <c r="K69" s="18"/>
      <c r="L69" s="18"/>
      <c r="M69" s="18"/>
      <c r="N69" s="18"/>
      <c r="O69" s="18"/>
      <c r="P69" s="18"/>
      <c r="Q69" s="18"/>
      <c r="R69" s="18"/>
    </row>
    <row r="70" spans="1:18" ht="12.75" hidden="1" customHeight="1" x14ac:dyDescent="0.2">
      <c r="A70" s="22"/>
      <c r="B70" s="22"/>
      <c r="C70" s="22"/>
      <c r="D70" s="22"/>
      <c r="E70" s="22"/>
      <c r="F70" s="22"/>
      <c r="G70" s="18"/>
      <c r="H70" s="22"/>
      <c r="I70" s="22"/>
      <c r="J70" s="22"/>
      <c r="K70" s="18"/>
      <c r="L70" s="18"/>
      <c r="M70" s="18"/>
      <c r="N70" s="18"/>
      <c r="O70" s="18"/>
      <c r="P70" s="18"/>
      <c r="Q70" s="18"/>
      <c r="R70" s="18"/>
    </row>
    <row r="71" spans="1:18" ht="12.75" hidden="1" customHeight="1" x14ac:dyDescent="0.2">
      <c r="A71" s="22"/>
      <c r="B71" s="22"/>
      <c r="C71" s="22"/>
      <c r="D71" s="22"/>
      <c r="E71" s="22"/>
      <c r="F71" s="22"/>
      <c r="G71" s="18"/>
      <c r="H71" s="22"/>
      <c r="I71" s="22"/>
      <c r="J71" s="22"/>
      <c r="K71" s="18"/>
      <c r="L71" s="18"/>
      <c r="M71" s="18"/>
      <c r="N71" s="18"/>
      <c r="O71" s="18"/>
      <c r="P71" s="18"/>
      <c r="Q71" s="18"/>
      <c r="R71" s="18"/>
    </row>
    <row r="72" spans="1:18" ht="12.75" hidden="1" customHeight="1" x14ac:dyDescent="0.2">
      <c r="A72" s="22"/>
      <c r="B72" s="22"/>
      <c r="C72" s="22"/>
      <c r="D72" s="22"/>
      <c r="E72" s="22"/>
      <c r="F72" s="18"/>
      <c r="G72" s="22"/>
      <c r="H72" s="22"/>
      <c r="I72" s="22"/>
      <c r="J72" s="22"/>
      <c r="K72" s="18"/>
      <c r="L72" s="18"/>
      <c r="M72" s="18"/>
      <c r="N72" s="18"/>
      <c r="O72" s="18"/>
      <c r="P72" s="18"/>
      <c r="Q72" s="18"/>
      <c r="R72" s="18"/>
    </row>
    <row r="73" spans="1:18" ht="9" hidden="1" customHeight="1" x14ac:dyDescent="0.2">
      <c r="A73" s="22"/>
      <c r="B73" s="22"/>
      <c r="C73" s="22"/>
      <c r="D73" s="22"/>
      <c r="E73" s="22"/>
      <c r="F73" s="18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1:18" ht="12.75" hidden="1" customHeight="1" x14ac:dyDescent="0.2">
      <c r="A74" s="25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1:18" ht="12.75" hidden="1" customHeight="1" x14ac:dyDescent="0.2">
      <c r="A75" s="22"/>
      <c r="B75" s="22"/>
      <c r="C75" s="22"/>
      <c r="D75" s="22"/>
      <c r="E75" s="18"/>
      <c r="F75" s="22"/>
      <c r="G75" s="22"/>
      <c r="H75" s="22"/>
      <c r="I75" s="22"/>
      <c r="J75" s="22"/>
      <c r="K75" s="18"/>
      <c r="L75" s="18"/>
      <c r="M75" s="18"/>
      <c r="N75" s="18"/>
      <c r="O75" s="18"/>
      <c r="P75" s="18"/>
      <c r="Q75" s="18"/>
      <c r="R75" s="18"/>
    </row>
    <row r="76" spans="1:18" ht="12.75" hidden="1" customHeight="1" x14ac:dyDescent="0.2">
      <c r="A76" s="22"/>
      <c r="B76" s="34"/>
      <c r="C76" s="34"/>
      <c r="D76" s="34"/>
      <c r="E76" s="34"/>
      <c r="F76" s="34"/>
      <c r="G76" s="34"/>
      <c r="H76" s="34"/>
      <c r="I76" s="34"/>
      <c r="J76" s="22"/>
      <c r="K76" s="18"/>
      <c r="L76" s="18"/>
      <c r="M76" s="18"/>
      <c r="N76" s="18"/>
      <c r="O76" s="18"/>
      <c r="P76" s="18"/>
      <c r="Q76" s="18"/>
      <c r="R76" s="18"/>
    </row>
    <row r="77" spans="1:18" ht="12.75" hidden="1" customHeight="1" x14ac:dyDescent="0.2">
      <c r="A77" s="22"/>
      <c r="B77" s="34"/>
      <c r="C77" s="34"/>
      <c r="D77" s="34"/>
      <c r="E77" s="34"/>
      <c r="F77" s="34"/>
      <c r="G77" s="34"/>
      <c r="H77" s="34"/>
      <c r="I77" s="34"/>
      <c r="J77" s="20"/>
      <c r="K77" s="18"/>
      <c r="L77" s="18"/>
      <c r="M77" s="18"/>
      <c r="N77" s="18"/>
      <c r="O77" s="18"/>
      <c r="P77" s="18"/>
      <c r="Q77" s="18"/>
      <c r="R77" s="18"/>
    </row>
    <row r="78" spans="1:18" ht="12.75" hidden="1" customHeight="1" x14ac:dyDescent="0.2">
      <c r="A78" s="22"/>
      <c r="B78" s="22"/>
      <c r="C78" s="22"/>
      <c r="D78" s="22"/>
      <c r="E78" s="18"/>
      <c r="F78" s="22"/>
      <c r="G78" s="22"/>
      <c r="H78" s="22"/>
      <c r="I78" s="22"/>
      <c r="J78" s="20"/>
      <c r="K78" s="19"/>
      <c r="L78" s="19"/>
      <c r="M78" s="19"/>
      <c r="N78" s="19"/>
      <c r="O78" s="19"/>
      <c r="P78" s="19"/>
      <c r="Q78" s="19"/>
      <c r="R78" s="19"/>
    </row>
    <row r="79" spans="1:18" ht="12" hidden="1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19"/>
      <c r="L79" s="19"/>
      <c r="M79" s="19"/>
      <c r="N79" s="19"/>
      <c r="O79" s="19"/>
      <c r="P79" s="19"/>
      <c r="Q79" s="19"/>
      <c r="R79" s="19"/>
    </row>
    <row r="80" spans="1:18" ht="12.75" hidden="1" customHeight="1" x14ac:dyDescent="0.2">
      <c r="A80" s="18"/>
      <c r="B80" s="22"/>
      <c r="C80" s="22"/>
      <c r="D80" s="22"/>
      <c r="E80" s="22"/>
      <c r="F80" s="22"/>
      <c r="G80" s="22"/>
      <c r="H80" s="22"/>
      <c r="I80" s="22"/>
      <c r="J80" s="22"/>
      <c r="K80" s="18"/>
      <c r="L80" s="18"/>
      <c r="M80" s="18"/>
      <c r="N80" s="18"/>
      <c r="O80" s="18"/>
      <c r="P80" s="18"/>
      <c r="Q80" s="18"/>
      <c r="R80" s="18"/>
    </row>
    <row r="81" spans="1:18" ht="12.75" hidden="1" customHeight="1" x14ac:dyDescent="0.2">
      <c r="A81" s="22"/>
      <c r="B81" s="22"/>
      <c r="C81" s="22"/>
      <c r="D81" s="22"/>
      <c r="E81" s="18"/>
      <c r="F81" s="22"/>
      <c r="G81" s="22"/>
      <c r="H81" s="22"/>
      <c r="I81" s="22"/>
      <c r="J81" s="22"/>
      <c r="K81" s="18"/>
      <c r="L81" s="22"/>
      <c r="M81" s="22"/>
      <c r="N81" s="22"/>
      <c r="O81" s="22"/>
      <c r="P81" s="22"/>
      <c r="Q81" s="22"/>
      <c r="R81" s="22"/>
    </row>
    <row r="82" spans="1:18" ht="12.75" hidden="1" customHeight="1" x14ac:dyDescent="0.2">
      <c r="A82" s="18"/>
      <c r="B82" s="22"/>
      <c r="C82" s="22"/>
      <c r="D82" s="22"/>
      <c r="E82" s="22"/>
      <c r="F82" s="22"/>
      <c r="G82" s="22"/>
      <c r="H82" s="22"/>
      <c r="I82" s="22"/>
      <c r="J82" s="22"/>
      <c r="K82" s="18"/>
      <c r="L82" s="18"/>
      <c r="M82" s="18"/>
      <c r="N82" s="18"/>
      <c r="O82" s="18"/>
      <c r="P82" s="18"/>
      <c r="Q82" s="18"/>
      <c r="R82" s="18"/>
    </row>
    <row r="83" spans="1:18" ht="12.75" hidden="1" customHeight="1" x14ac:dyDescent="0.2">
      <c r="A83" s="22"/>
      <c r="B83" s="22"/>
      <c r="C83" s="22"/>
      <c r="D83" s="18"/>
      <c r="E83" s="22"/>
      <c r="F83" s="22"/>
      <c r="G83" s="22"/>
      <c r="H83" s="22"/>
      <c r="I83" s="22"/>
      <c r="J83" s="22"/>
      <c r="K83" s="18"/>
      <c r="L83" s="18"/>
      <c r="M83" s="18"/>
      <c r="N83" s="18"/>
      <c r="O83" s="18"/>
      <c r="P83" s="18"/>
      <c r="Q83" s="18"/>
      <c r="R83" s="18"/>
    </row>
    <row r="84" spans="1:18" ht="12.75" hidden="1" customHeigh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18"/>
      <c r="L84" s="18"/>
      <c r="M84" s="18"/>
      <c r="N84" s="18"/>
      <c r="O84" s="18"/>
      <c r="P84" s="18"/>
      <c r="Q84" s="18"/>
      <c r="R84" s="18"/>
    </row>
    <row r="85" spans="1:18" ht="12.75" hidden="1" customHeigh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18"/>
      <c r="L85" s="18"/>
      <c r="M85" s="18"/>
      <c r="N85" s="18"/>
      <c r="O85" s="18"/>
      <c r="P85" s="18"/>
      <c r="Q85" s="18"/>
      <c r="R85" s="18"/>
    </row>
    <row r="86" spans="1:18" ht="12.75" hidden="1" customHeigh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18"/>
      <c r="L86" s="18"/>
      <c r="M86" s="18"/>
      <c r="N86" s="18"/>
      <c r="O86" s="18"/>
      <c r="P86" s="18"/>
      <c r="Q86" s="18"/>
      <c r="R86" s="18"/>
    </row>
    <row r="87" spans="1:18" ht="12.75" hidden="1" customHeigh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18"/>
      <c r="L87" s="18"/>
      <c r="M87" s="18"/>
      <c r="N87" s="18"/>
      <c r="O87" s="18"/>
      <c r="P87" s="18"/>
      <c r="Q87" s="18"/>
      <c r="R87" s="18"/>
    </row>
    <row r="88" spans="1:18" ht="9" hidden="1" customHeight="1" x14ac:dyDescent="0.2">
      <c r="A88" s="22"/>
      <c r="B88" s="18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ht="17.25" hidden="1" customHeight="1" x14ac:dyDescent="0.2">
      <c r="A89" s="18"/>
      <c r="B89" s="20"/>
      <c r="C89" s="20"/>
      <c r="D89" s="20"/>
      <c r="E89" s="20"/>
      <c r="F89" s="20"/>
      <c r="G89" s="20"/>
      <c r="H89" s="20"/>
      <c r="I89" s="20"/>
      <c r="J89" s="20"/>
      <c r="K89" s="18"/>
      <c r="L89" s="18"/>
      <c r="M89" s="18"/>
      <c r="N89" s="18"/>
      <c r="O89" s="18"/>
      <c r="P89" s="18"/>
      <c r="Q89" s="18"/>
      <c r="R89" s="18"/>
    </row>
    <row r="90" spans="1:18" ht="12.75" hidden="1" customHeight="1" x14ac:dyDescent="0.2">
      <c r="A90" s="25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ht="12.75" hidden="1" customHeight="1" x14ac:dyDescent="0.2">
      <c r="A91" s="22"/>
      <c r="B91" s="22"/>
      <c r="C91" s="22"/>
      <c r="D91" s="22"/>
      <c r="E91" s="18"/>
      <c r="F91" s="22"/>
      <c r="G91" s="22"/>
      <c r="H91" s="22"/>
      <c r="I91" s="22"/>
      <c r="J91" s="22"/>
      <c r="K91" s="18"/>
      <c r="L91" s="18"/>
      <c r="M91" s="18"/>
      <c r="N91" s="18"/>
      <c r="O91" s="18"/>
      <c r="P91" s="18"/>
      <c r="Q91" s="18"/>
      <c r="R91" s="18"/>
    </row>
    <row r="92" spans="1:18" ht="12.75" hidden="1" customHeigh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ht="12.75" hidden="1" customHeigh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ht="12.75" hidden="1" customHeigh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ht="12.75" hidden="1" customHeigh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ht="12.75" hidden="1" customHeigh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ht="12.75" hidden="1" customHeigh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ht="12.75" hidden="1" customHeigh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ht="12.75" hidden="1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ht="12.75" hidden="1" customHeigh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ht="12.75" hidden="1" customHeigh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ht="12.75" hidden="1" customHeigh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ht="12.75" hidden="1" customHeigh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ht="12.75" hidden="1" customHeigh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1:18" ht="12.75" hidden="1" customHeigh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1:18" ht="12.75" hidden="1" customHeigh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1:18" ht="12.75" hidden="1" customHeigh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1:18" ht="12.75" hidden="1" customHeigh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1:18" ht="12.75" hidden="1" customHeigh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1:18" ht="12.75" hidden="1" customHeigh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1:18" ht="12.75" hidden="1" customHeigh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1:18" ht="12.75" hidden="1" customHeigh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1:18" ht="12.75" hidden="1" customHeigh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1:18" ht="12.75" hidden="1" customHeigh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1:18" ht="12.75" hidden="1" customHeigh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1:18" ht="12.75" hidden="1" customHeigh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1:18" ht="12.75" hidden="1" customHeigh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1:18" ht="12.75" hidden="1" customHeigh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1:18" ht="12.75" hidden="1" customHeigh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1:18" ht="12.75" hidden="1" customHeigh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1:18" ht="12.75" hidden="1" customHeigh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8" ht="12.75" hidden="1" customHeigh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1:18" ht="12.75" hidden="1" customHeigh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1:18" ht="12.75" hidden="1" customHeigh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1:18" ht="12.75" hidden="1" customHeigh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8" ht="12.75" hidden="1" customHeigh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1:18" ht="12.75" hidden="1" customHeigh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8" ht="12.75" hidden="1" customHeigh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1:18" ht="12.75" hidden="1" customHeigh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1:18" ht="12.75" hidden="1" customHeigh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1:18" ht="12.75" hidden="1" customHeigh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1:18" ht="12.75" hidden="1" customHeigh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1:18" ht="12.75" hidden="1" customHeigh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1:18" ht="12.75" hidden="1" customHeigh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1:18" ht="12.75" hidden="1" customHeigh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1:18" ht="12.75" hidden="1" customHeigh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1:18" ht="12.75" hidden="1" customHeigh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1:18" ht="12.75" hidden="1" customHeigh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1:18" ht="12.75" hidden="1" customHeigh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1:18" ht="12.75" hidden="1" customHeigh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1:18" ht="12.75" hidden="1" customHeigh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1:18" ht="12.75" hidden="1" customHeigh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1:18" ht="12.75" hidden="1" customHeigh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1:18" ht="12.75" hidden="1" customHeigh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1:18" ht="12.75" hidden="1" customHeigh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1:18" ht="12.75" hidden="1" customHeigh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1:18" ht="12.75" hidden="1" customHeigh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1:18" ht="12.75" hidden="1" customHeigh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1:18" ht="12.75" hidden="1" customHeigh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1:18" ht="12.75" hidden="1" customHeigh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1:18" ht="12.75" hidden="1" customHeigh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1:18" ht="12.75" hidden="1" customHeigh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1:18" ht="12.75" hidden="1" customHeigh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1:18" ht="12.75" hidden="1" customHeigh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1:18" ht="12.75" hidden="1" customHeigh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1:18" ht="12.75" hidden="1" customHeigh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1:18" ht="12.75" hidden="1" customHeigh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1:18" ht="12.75" hidden="1" customHeigh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1:18" ht="12.75" hidden="1" customHeigh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1:18" ht="12.75" hidden="1" customHeigh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1:18" ht="12.75" hidden="1" customHeigh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8" ht="12.75" hidden="1" customHeight="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1:18" ht="12.75" hidden="1" customHeigh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1:18" ht="12.75" hidden="1" customHeigh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1:18" ht="12.75" hidden="1" customHeigh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1:18" ht="12.75" hidden="1" customHeigh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1:18" ht="12.75" hidden="1" customHeigh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1:18" ht="12.75" hidden="1" customHeigh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1:18" ht="12.75" hidden="1" customHeigh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1:18" ht="12.75" hidden="1" customHeigh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1:18" ht="12.75" hidden="1" customHeigh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1:18" ht="12.75" hidden="1" customHeigh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1:18" ht="12.75" hidden="1" customHeigh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1:18" ht="12.75" hidden="1" customHeigh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1:18" ht="12.75" hidden="1" customHeigh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1:18" ht="12.75" hidden="1" customHeigh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1:18" ht="12.75" hidden="1" customHeight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1:18" ht="12.75" hidden="1" customHeigh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1:18" ht="12.75" hidden="1" customHeight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1:18" hidden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1:18" hidden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1:18" hidden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1:18" hidden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1:18" hidden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1:18" hidden="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1:18" hidden="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1:18" hidden="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1:18" hidden="1" x14ac:dyDescent="0.2"/>
    <row r="189" spans="1:18" hidden="1" x14ac:dyDescent="0.2"/>
    <row r="190" spans="1:18" hidden="1" x14ac:dyDescent="0.2"/>
    <row r="191" spans="1:18" hidden="1" x14ac:dyDescent="0.2"/>
    <row r="192" spans="1:18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</sheetData>
  <sheetProtection password="95D2" sheet="1" objects="1" scenarios="1"/>
  <mergeCells count="30">
    <mergeCell ref="B44:J45"/>
    <mergeCell ref="K22:Q22"/>
    <mergeCell ref="L35:M35"/>
    <mergeCell ref="K42:L42"/>
    <mergeCell ref="A9:Q11"/>
    <mergeCell ref="R17:Y17"/>
    <mergeCell ref="A12:P12"/>
    <mergeCell ref="B76:I77"/>
    <mergeCell ref="K30:Q31"/>
    <mergeCell ref="K19:Q19"/>
    <mergeCell ref="K16:Q16"/>
    <mergeCell ref="K41:Q41"/>
    <mergeCell ref="K43:Q43"/>
    <mergeCell ref="K17:Q17"/>
    <mergeCell ref="K32:Q32"/>
    <mergeCell ref="K36:Q36"/>
    <mergeCell ref="B46:J47"/>
    <mergeCell ref="K18:Q18"/>
    <mergeCell ref="K21:Q21"/>
    <mergeCell ref="K39:Q39"/>
    <mergeCell ref="K40:Q40"/>
    <mergeCell ref="K15:Q15"/>
    <mergeCell ref="K37:Q38"/>
    <mergeCell ref="A24:Q24"/>
    <mergeCell ref="A28:Q28"/>
    <mergeCell ref="A29:Q29"/>
    <mergeCell ref="A33:Q34"/>
    <mergeCell ref="K25:Q25"/>
    <mergeCell ref="B26:I27"/>
    <mergeCell ref="B30:H31"/>
  </mergeCells>
  <conditionalFormatting sqref="K61 K55:R60 K81:R81 R9:R10 R32 K17:K21 K30 K23 K25 K27">
    <cfRule type="cellIs" dxfId="33" priority="64" operator="equal">
      <formula>"Niet van toepassing"</formula>
    </cfRule>
  </conditionalFormatting>
  <conditionalFormatting sqref="K48:R48">
    <cfRule type="cellIs" dxfId="32" priority="57" operator="equal">
      <formula>"Niet van toepassing"</formula>
    </cfRule>
  </conditionalFormatting>
  <conditionalFormatting sqref="K51:R54">
    <cfRule type="cellIs" dxfId="31" priority="55" operator="equal">
      <formula>"Niet van toepassing"</formula>
    </cfRule>
  </conditionalFormatting>
  <conditionalFormatting sqref="K78">
    <cfRule type="cellIs" dxfId="30" priority="51" operator="equal">
      <formula>"Niet van toepassing"</formula>
    </cfRule>
  </conditionalFormatting>
  <conditionalFormatting sqref="K67:R72">
    <cfRule type="cellIs" dxfId="29" priority="54" operator="equal">
      <formula>"Niet van toepassing"</formula>
    </cfRule>
  </conditionalFormatting>
  <conditionalFormatting sqref="K75:R75 K76">
    <cfRule type="cellIs" dxfId="28" priority="53" operator="equal">
      <formula>"Niet van toepassing"</formula>
    </cfRule>
  </conditionalFormatting>
  <conditionalFormatting sqref="K80:R80">
    <cfRule type="cellIs" dxfId="27" priority="50" operator="equal">
      <formula>"Niet van toepassing"</formula>
    </cfRule>
  </conditionalFormatting>
  <conditionalFormatting sqref="K82:R82">
    <cfRule type="cellIs" dxfId="26" priority="48" operator="equal">
      <formula>"Niet van toepassing"</formula>
    </cfRule>
  </conditionalFormatting>
  <conditionalFormatting sqref="K83:R87">
    <cfRule type="cellIs" dxfId="25" priority="47" operator="equal">
      <formula>"Niet van toepassing"</formula>
    </cfRule>
  </conditionalFormatting>
  <conditionalFormatting sqref="K91:R91">
    <cfRule type="cellIs" dxfId="24" priority="46" operator="equal">
      <formula>"Niet van toepassing"</formula>
    </cfRule>
  </conditionalFormatting>
  <conditionalFormatting sqref="K62:R62">
    <cfRule type="cellIs" dxfId="23" priority="45" operator="equal">
      <formula>"Niet van toepassing"</formula>
    </cfRule>
  </conditionalFormatting>
  <conditionalFormatting sqref="R36:R38">
    <cfRule type="cellIs" dxfId="22" priority="34" operator="equal">
      <formula>"Niet van toepassing"</formula>
    </cfRule>
  </conditionalFormatting>
  <conditionalFormatting sqref="R15">
    <cfRule type="cellIs" dxfId="21" priority="43" operator="equal">
      <formula>"Niet van toepassing"</formula>
    </cfRule>
  </conditionalFormatting>
  <conditionalFormatting sqref="R35">
    <cfRule type="cellIs" dxfId="20" priority="35" operator="equal">
      <formula>"Niet van toepassing"</formula>
    </cfRule>
  </conditionalFormatting>
  <conditionalFormatting sqref="R16 R25:R29 R18:R20">
    <cfRule type="cellIs" dxfId="19" priority="40" operator="equal">
      <formula>"Niet van toepassing"</formula>
    </cfRule>
  </conditionalFormatting>
  <conditionalFormatting sqref="R41 R47">
    <cfRule type="cellIs" dxfId="18" priority="24" operator="equal">
      <formula>"Niet van toepassing"</formula>
    </cfRule>
  </conditionalFormatting>
  <conditionalFormatting sqref="R17:Y17">
    <cfRule type="cellIs" dxfId="17" priority="30" operator="equal">
      <formula>"Niet van toepassing"</formula>
    </cfRule>
  </conditionalFormatting>
  <conditionalFormatting sqref="R39:R40">
    <cfRule type="cellIs" dxfId="16" priority="27" operator="equal">
      <formula>"Niet van toepassing"</formula>
    </cfRule>
  </conditionalFormatting>
  <conditionalFormatting sqref="R42">
    <cfRule type="cellIs" dxfId="15" priority="20" operator="equal">
      <formula>"Niet van toepassing"</formula>
    </cfRule>
  </conditionalFormatting>
  <conditionalFormatting sqref="R43:R46">
    <cfRule type="cellIs" dxfId="14" priority="18" operator="equal">
      <formula>"Niet van toepassing"</formula>
    </cfRule>
  </conditionalFormatting>
  <conditionalFormatting sqref="K35">
    <cfRule type="cellIs" dxfId="13" priority="13" operator="equal">
      <formula>"Niet van toepassing"</formula>
    </cfRule>
  </conditionalFormatting>
  <conditionalFormatting sqref="K32">
    <cfRule type="cellIs" dxfId="12" priority="14" operator="equal">
      <formula>"Niet van toepassing"</formula>
    </cfRule>
  </conditionalFormatting>
  <conditionalFormatting sqref="K36:K37">
    <cfRule type="cellIs" dxfId="11" priority="12" operator="equal">
      <formula>"Niet van toepassing"</formula>
    </cfRule>
  </conditionalFormatting>
  <conditionalFormatting sqref="K39">
    <cfRule type="cellIs" dxfId="10" priority="11" operator="equal">
      <formula>"Niet van toepassing"</formula>
    </cfRule>
  </conditionalFormatting>
  <conditionalFormatting sqref="K40">
    <cfRule type="cellIs" dxfId="9" priority="10" operator="equal">
      <formula>"Niet van toepassing"</formula>
    </cfRule>
  </conditionalFormatting>
  <conditionalFormatting sqref="K41">
    <cfRule type="cellIs" dxfId="8" priority="9" operator="equal">
      <formula>"Niet van toepassing"</formula>
    </cfRule>
  </conditionalFormatting>
  <conditionalFormatting sqref="K42">
    <cfRule type="cellIs" dxfId="7" priority="8" operator="equal">
      <formula>"Niet van toepassing"</formula>
    </cfRule>
  </conditionalFormatting>
  <conditionalFormatting sqref="K43 K45">
    <cfRule type="cellIs" dxfId="6" priority="7" operator="equal">
      <formula>"Niet van toepassing"</formula>
    </cfRule>
  </conditionalFormatting>
  <conditionalFormatting sqref="K44">
    <cfRule type="cellIs" dxfId="5" priority="6" operator="equal">
      <formula>"Niet van toepassing"</formula>
    </cfRule>
  </conditionalFormatting>
  <conditionalFormatting sqref="R1:R8">
    <cfRule type="cellIs" dxfId="4" priority="5" operator="equal">
      <formula>"Niet van toepassing"</formula>
    </cfRule>
  </conditionalFormatting>
  <conditionalFormatting sqref="K15">
    <cfRule type="cellIs" dxfId="2" priority="3" operator="equal">
      <formula>"Niet van toepassing"</formula>
    </cfRule>
  </conditionalFormatting>
  <conditionalFormatting sqref="K16">
    <cfRule type="cellIs" dxfId="1" priority="2" operator="equal">
      <formula>"Niet van toepassing"</formula>
    </cfRule>
  </conditionalFormatting>
  <conditionalFormatting sqref="K22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D6C04D1-D3BE-48EF-B694-AE983A9E35AF}">
            <xm:f>Blad2!$A$5</xm:f>
            <x14:dxf>
              <fill>
                <patternFill>
                  <bgColor rgb="FFFFFF00"/>
                </patternFill>
              </fill>
            </x14:dxf>
          </x14:cfRule>
          <xm:sqref>K17:Q17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oute ingave" error="Gelieve een warmtepomp uit de lijst te selecteren">
          <x14:formula1>
            <xm:f>Blad2!$A$5:$A$13</xm:f>
          </x14:formula1>
          <xm:sqref>K17:Q17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U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:C13"/>
    </sheetView>
  </sheetViews>
  <sheetFormatPr defaultColWidth="9.140625" defaultRowHeight="12.75" x14ac:dyDescent="0.2"/>
  <cols>
    <col min="1" max="1" width="33.42578125" bestFit="1" customWidth="1"/>
    <col min="2" max="2" width="49.140625" bestFit="1" customWidth="1"/>
    <col min="3" max="3" width="49.140625" customWidth="1"/>
    <col min="4" max="4" width="32.42578125" customWidth="1"/>
    <col min="5" max="7" width="32.5703125" customWidth="1"/>
    <col min="8" max="8" width="43.42578125" customWidth="1"/>
    <col min="9" max="9" width="39.140625" customWidth="1"/>
    <col min="10" max="10" width="49.5703125" customWidth="1"/>
    <col min="11" max="11" width="55.28515625" customWidth="1"/>
    <col min="12" max="12" width="49.5703125" customWidth="1"/>
    <col min="13" max="13" width="17.85546875" customWidth="1"/>
    <col min="14" max="16" width="70.7109375" customWidth="1"/>
    <col min="17" max="17" width="26.7109375" customWidth="1"/>
    <col min="18" max="18" width="18.7109375" customWidth="1"/>
    <col min="19" max="19" width="52.42578125" customWidth="1"/>
    <col min="20" max="20" width="23.5703125" customWidth="1"/>
    <col min="21" max="21" width="37.7109375" customWidth="1"/>
    <col min="22" max="22" width="51.5703125" customWidth="1"/>
    <col min="23" max="23" width="8.7109375" customWidth="1"/>
    <col min="24" max="24" width="30.28515625" customWidth="1"/>
    <col min="25" max="25" width="14.140625" customWidth="1"/>
    <col min="26" max="26" width="24" customWidth="1"/>
    <col min="27" max="27" width="40.5703125" customWidth="1"/>
    <col min="28" max="28" width="32.85546875" customWidth="1"/>
    <col min="29" max="29" width="67" customWidth="1"/>
    <col min="30" max="30" width="18.28515625" customWidth="1"/>
    <col min="31" max="31" width="31.42578125" customWidth="1"/>
    <col min="32" max="32" width="23.7109375" customWidth="1"/>
    <col min="33" max="33" width="16.5703125" customWidth="1"/>
    <col min="34" max="34" width="24.7109375" customWidth="1"/>
    <col min="35" max="35" width="23.42578125" customWidth="1"/>
    <col min="36" max="36" width="46.140625" customWidth="1"/>
    <col min="37" max="37" width="68.7109375" customWidth="1"/>
    <col min="38" max="38" width="8.7109375" customWidth="1"/>
    <col min="39" max="39" width="28.5703125" customWidth="1"/>
    <col min="40" max="40" width="8.5703125" customWidth="1"/>
    <col min="41" max="41" width="42.140625" customWidth="1"/>
    <col min="42" max="42" width="22.5703125" customWidth="1"/>
    <col min="43" max="43" width="42.140625" customWidth="1"/>
    <col min="44" max="44" width="10.28515625" customWidth="1"/>
  </cols>
  <sheetData>
    <row r="1" spans="1:47" ht="15" x14ac:dyDescent="0.25">
      <c r="B1" s="2" t="s">
        <v>2</v>
      </c>
      <c r="C1" s="2"/>
      <c r="D1" s="3"/>
      <c r="E1" s="3"/>
      <c r="F1" s="3"/>
      <c r="G1" s="3"/>
      <c r="H1" s="3"/>
      <c r="I1" s="3"/>
      <c r="J1" s="4"/>
      <c r="K1" s="4"/>
      <c r="L1" s="4"/>
    </row>
    <row r="2" spans="1:47" ht="15" x14ac:dyDescent="0.25">
      <c r="A2">
        <v>1</v>
      </c>
      <c r="B2" s="2">
        <f>A2+1</f>
        <v>2</v>
      </c>
      <c r="C2" s="2">
        <f t="shared" ref="C2:V2" si="0">B2+1</f>
        <v>3</v>
      </c>
      <c r="D2" s="2">
        <f t="shared" si="0"/>
        <v>4</v>
      </c>
      <c r="E2" s="2">
        <f t="shared" si="0"/>
        <v>5</v>
      </c>
      <c r="F2" s="2">
        <f t="shared" si="0"/>
        <v>6</v>
      </c>
      <c r="G2" s="2">
        <f t="shared" si="0"/>
        <v>7</v>
      </c>
      <c r="H2" s="2">
        <f t="shared" si="0"/>
        <v>8</v>
      </c>
      <c r="I2" s="2">
        <f t="shared" si="0"/>
        <v>9</v>
      </c>
      <c r="J2" s="2">
        <f t="shared" si="0"/>
        <v>10</v>
      </c>
      <c r="K2" s="2">
        <f t="shared" si="0"/>
        <v>11</v>
      </c>
      <c r="L2" s="2">
        <f t="shared" si="0"/>
        <v>12</v>
      </c>
      <c r="M2" s="2">
        <f t="shared" si="0"/>
        <v>13</v>
      </c>
      <c r="N2" s="2">
        <f t="shared" si="0"/>
        <v>14</v>
      </c>
      <c r="O2" s="2">
        <f t="shared" si="0"/>
        <v>15</v>
      </c>
      <c r="P2" s="2">
        <f t="shared" si="0"/>
        <v>16</v>
      </c>
      <c r="Q2" s="2">
        <f t="shared" si="0"/>
        <v>17</v>
      </c>
      <c r="R2" s="2">
        <f t="shared" si="0"/>
        <v>18</v>
      </c>
      <c r="S2" s="2">
        <f t="shared" si="0"/>
        <v>19</v>
      </c>
      <c r="T2" s="2">
        <f t="shared" si="0"/>
        <v>20</v>
      </c>
      <c r="U2" s="2">
        <f t="shared" si="0"/>
        <v>21</v>
      </c>
      <c r="V2" s="2">
        <f t="shared" si="0"/>
        <v>22</v>
      </c>
      <c r="W2" s="2"/>
      <c r="Y2" s="2"/>
      <c r="AA2" s="2"/>
      <c r="AC2" s="2"/>
      <c r="AE2" s="2"/>
      <c r="AG2" s="2"/>
      <c r="AI2" s="2"/>
      <c r="AK2" s="2"/>
      <c r="AM2" s="2"/>
      <c r="AO2" s="2"/>
      <c r="AQ2" s="2"/>
      <c r="AS2" s="2"/>
      <c r="AU2" s="2"/>
    </row>
    <row r="3" spans="1:47" ht="15" x14ac:dyDescent="0.25">
      <c r="B3" s="37" t="s">
        <v>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5"/>
      <c r="X3" s="37" t="s">
        <v>4</v>
      </c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M3" s="6" t="s">
        <v>5</v>
      </c>
      <c r="AO3" s="37" t="s">
        <v>1</v>
      </c>
      <c r="AP3" s="37"/>
      <c r="AQ3" s="37"/>
      <c r="AR3" s="37"/>
      <c r="AS3" s="37"/>
    </row>
    <row r="4" spans="1:47" ht="15" x14ac:dyDescent="0.25">
      <c r="A4" s="7" t="s">
        <v>7</v>
      </c>
      <c r="B4" s="7" t="s">
        <v>64</v>
      </c>
      <c r="C4" s="7" t="s">
        <v>6</v>
      </c>
      <c r="D4" s="16" t="s">
        <v>17</v>
      </c>
      <c r="E4" s="16" t="s">
        <v>65</v>
      </c>
      <c r="F4" s="16" t="s">
        <v>47</v>
      </c>
      <c r="G4" s="16" t="s">
        <v>67</v>
      </c>
      <c r="H4" s="4" t="s">
        <v>50</v>
      </c>
      <c r="I4" s="16" t="s">
        <v>28</v>
      </c>
      <c r="J4" s="16" t="s">
        <v>18</v>
      </c>
      <c r="K4" s="7" t="s">
        <v>51</v>
      </c>
      <c r="L4" s="16" t="s">
        <v>19</v>
      </c>
      <c r="M4" s="16" t="s">
        <v>20</v>
      </c>
      <c r="N4" s="16" t="s">
        <v>21</v>
      </c>
      <c r="O4" s="16" t="s">
        <v>22</v>
      </c>
      <c r="P4" s="7" t="s">
        <v>52</v>
      </c>
      <c r="Q4" s="16" t="s">
        <v>23</v>
      </c>
      <c r="R4" s="16" t="s">
        <v>24</v>
      </c>
      <c r="S4" s="16" t="s">
        <v>25</v>
      </c>
      <c r="T4" s="16" t="s">
        <v>26</v>
      </c>
      <c r="U4" s="16" t="s">
        <v>27</v>
      </c>
      <c r="V4" s="4" t="s">
        <v>53</v>
      </c>
      <c r="W4" s="4"/>
      <c r="X4" s="4"/>
      <c r="Y4" s="7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7"/>
      <c r="AO4" s="7"/>
      <c r="AP4" s="2"/>
      <c r="AQ4" s="2"/>
      <c r="AR4" s="2"/>
      <c r="AS4" s="2"/>
    </row>
    <row r="5" spans="1:47" ht="15" x14ac:dyDescent="0.25">
      <c r="A5" s="7" t="s">
        <v>8</v>
      </c>
      <c r="B5" s="8"/>
      <c r="C5" s="8"/>
      <c r="Y5" s="7"/>
      <c r="AM5" s="7"/>
      <c r="AO5" s="7"/>
      <c r="AP5" s="2"/>
      <c r="AQ5" s="2"/>
      <c r="AR5" s="2"/>
      <c r="AS5" s="2"/>
    </row>
    <row r="6" spans="1:47" ht="15" x14ac:dyDescent="0.25">
      <c r="A6" s="40" t="s">
        <v>68</v>
      </c>
      <c r="B6" s="15" t="str">
        <f>A6</f>
        <v>CS4000DW 200-1 FI</v>
      </c>
      <c r="C6" s="15" t="s">
        <v>76</v>
      </c>
      <c r="D6" s="17" t="s">
        <v>10</v>
      </c>
      <c r="E6" s="17" t="s">
        <v>11</v>
      </c>
      <c r="F6" s="17" t="s">
        <v>49</v>
      </c>
      <c r="G6" s="17" t="s">
        <v>48</v>
      </c>
      <c r="H6" s="17" t="s">
        <v>9</v>
      </c>
      <c r="I6" s="17" t="s">
        <v>9</v>
      </c>
      <c r="J6" s="17" t="s">
        <v>9</v>
      </c>
      <c r="K6" s="8" t="s">
        <v>9</v>
      </c>
      <c r="L6" s="17" t="s">
        <v>12</v>
      </c>
      <c r="M6" s="17" t="s">
        <v>13</v>
      </c>
      <c r="N6" s="8">
        <v>1.5</v>
      </c>
      <c r="O6" s="17" t="s">
        <v>0</v>
      </c>
      <c r="P6" s="8" t="s">
        <v>66</v>
      </c>
      <c r="Q6" s="17" t="s">
        <v>0</v>
      </c>
      <c r="R6" s="8" t="s">
        <v>14</v>
      </c>
      <c r="S6" s="17" t="s">
        <v>0</v>
      </c>
      <c r="T6" s="8">
        <v>120</v>
      </c>
      <c r="U6" s="17" t="s">
        <v>0</v>
      </c>
      <c r="V6" s="9" t="s">
        <v>0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47" ht="15" x14ac:dyDescent="0.25">
      <c r="A7" s="40" t="s">
        <v>69</v>
      </c>
      <c r="B7" s="15" t="str">
        <f t="shared" ref="B7:B13" si="1">A7</f>
        <v>CS4000DW 250-1 FI</v>
      </c>
      <c r="C7" s="15" t="s">
        <v>76</v>
      </c>
      <c r="D7" s="17" t="s">
        <v>10</v>
      </c>
      <c r="E7" s="17" t="s">
        <v>11</v>
      </c>
      <c r="F7" s="17" t="s">
        <v>49</v>
      </c>
      <c r="G7" s="17" t="s">
        <v>48</v>
      </c>
      <c r="H7" s="17" t="s">
        <v>9</v>
      </c>
      <c r="I7" s="17" t="s">
        <v>9</v>
      </c>
      <c r="J7" s="17" t="s">
        <v>9</v>
      </c>
      <c r="K7" s="8" t="s">
        <v>9</v>
      </c>
      <c r="L7" s="17" t="s">
        <v>12</v>
      </c>
      <c r="M7" s="17" t="s">
        <v>13</v>
      </c>
      <c r="N7" s="8">
        <v>1.5</v>
      </c>
      <c r="O7" s="17" t="s">
        <v>0</v>
      </c>
      <c r="P7" s="8" t="s">
        <v>66</v>
      </c>
      <c r="Q7" s="17" t="s">
        <v>0</v>
      </c>
      <c r="R7" s="8" t="s">
        <v>15</v>
      </c>
      <c r="S7" s="17" t="s">
        <v>0</v>
      </c>
      <c r="T7" s="8">
        <v>125</v>
      </c>
      <c r="U7" s="17" t="s">
        <v>0</v>
      </c>
      <c r="V7" s="9" t="s">
        <v>0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47" ht="15" x14ac:dyDescent="0.25">
      <c r="A8" s="40" t="s">
        <v>70</v>
      </c>
      <c r="B8" s="15" t="str">
        <f t="shared" si="1"/>
        <v>CS4000DW 250-1 CFI</v>
      </c>
      <c r="C8" s="15" t="s">
        <v>76</v>
      </c>
      <c r="D8" s="17" t="s">
        <v>10</v>
      </c>
      <c r="E8" s="17" t="s">
        <v>11</v>
      </c>
      <c r="F8" s="17" t="s">
        <v>49</v>
      </c>
      <c r="G8" s="17" t="s">
        <v>48</v>
      </c>
      <c r="H8" s="17" t="s">
        <v>9</v>
      </c>
      <c r="I8" s="17" t="s">
        <v>9</v>
      </c>
      <c r="J8" s="17" t="s">
        <v>9</v>
      </c>
      <c r="K8" s="8" t="s">
        <v>9</v>
      </c>
      <c r="L8" s="17" t="s">
        <v>12</v>
      </c>
      <c r="M8" s="17" t="s">
        <v>13</v>
      </c>
      <c r="N8" s="8">
        <v>1.5</v>
      </c>
      <c r="O8" s="17" t="s">
        <v>0</v>
      </c>
      <c r="P8" s="8" t="s">
        <v>66</v>
      </c>
      <c r="Q8" s="17" t="s">
        <v>0</v>
      </c>
      <c r="R8" s="8" t="s">
        <v>15</v>
      </c>
      <c r="S8" s="17" t="s">
        <v>0</v>
      </c>
      <c r="T8" s="8">
        <v>125</v>
      </c>
      <c r="U8" s="17" t="s">
        <v>0</v>
      </c>
      <c r="V8" s="9" t="s">
        <v>0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47" ht="15" x14ac:dyDescent="0.25">
      <c r="A9" s="40" t="s">
        <v>71</v>
      </c>
      <c r="B9" s="15" t="str">
        <f t="shared" si="1"/>
        <v>CS5000DW 270-3 FO</v>
      </c>
      <c r="C9" s="15" t="s">
        <v>76</v>
      </c>
      <c r="D9" s="17" t="s">
        <v>10</v>
      </c>
      <c r="E9" s="17" t="s">
        <v>11</v>
      </c>
      <c r="F9" s="17" t="s">
        <v>49</v>
      </c>
      <c r="G9" s="17" t="s">
        <v>48</v>
      </c>
      <c r="H9" s="17" t="s">
        <v>9</v>
      </c>
      <c r="I9" s="17" t="s">
        <v>9</v>
      </c>
      <c r="J9" s="17" t="s">
        <v>9</v>
      </c>
      <c r="K9" s="8" t="s">
        <v>9</v>
      </c>
      <c r="L9" s="17" t="s">
        <v>12</v>
      </c>
      <c r="M9" s="17" t="s">
        <v>13</v>
      </c>
      <c r="N9" s="8">
        <v>1.5</v>
      </c>
      <c r="O9" s="17" t="s">
        <v>0</v>
      </c>
      <c r="P9" s="8" t="s">
        <v>66</v>
      </c>
      <c r="Q9" s="17" t="s">
        <v>0</v>
      </c>
      <c r="R9" s="8" t="s">
        <v>15</v>
      </c>
      <c r="S9" s="17" t="s">
        <v>0</v>
      </c>
      <c r="T9" s="8">
        <v>136</v>
      </c>
      <c r="U9" s="17" t="s">
        <v>0</v>
      </c>
      <c r="V9" s="9" t="s">
        <v>0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47" ht="15" x14ac:dyDescent="0.25">
      <c r="A10" s="40" t="s">
        <v>72</v>
      </c>
      <c r="B10" s="15" t="str">
        <f t="shared" si="1"/>
        <v>CS5000DW 270-3 CFO</v>
      </c>
      <c r="C10" s="15" t="s">
        <v>76</v>
      </c>
      <c r="D10" s="17" t="s">
        <v>10</v>
      </c>
      <c r="E10" s="17" t="s">
        <v>11</v>
      </c>
      <c r="F10" s="17" t="s">
        <v>49</v>
      </c>
      <c r="G10" s="17" t="s">
        <v>48</v>
      </c>
      <c r="H10" s="17" t="s">
        <v>9</v>
      </c>
      <c r="I10" s="17" t="s">
        <v>9</v>
      </c>
      <c r="J10" s="17" t="s">
        <v>9</v>
      </c>
      <c r="K10" s="8" t="s">
        <v>9</v>
      </c>
      <c r="L10" s="17" t="s">
        <v>12</v>
      </c>
      <c r="M10" s="17" t="s">
        <v>13</v>
      </c>
      <c r="N10" s="8">
        <v>1.5</v>
      </c>
      <c r="O10" s="17" t="s">
        <v>0</v>
      </c>
      <c r="P10" s="8" t="s">
        <v>66</v>
      </c>
      <c r="Q10" s="17" t="s">
        <v>0</v>
      </c>
      <c r="R10" s="8" t="s">
        <v>15</v>
      </c>
      <c r="S10" s="17" t="s">
        <v>0</v>
      </c>
      <c r="T10" s="8">
        <v>136</v>
      </c>
      <c r="U10" s="17" t="s">
        <v>0</v>
      </c>
      <c r="V10" s="9" t="s">
        <v>0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47" ht="15" x14ac:dyDescent="0.25">
      <c r="A11" s="40" t="s">
        <v>73</v>
      </c>
      <c r="B11" s="15" t="str">
        <f t="shared" si="1"/>
        <v>CS3000DW 120-1 S</v>
      </c>
      <c r="C11" s="15" t="s">
        <v>76</v>
      </c>
      <c r="D11" s="17" t="s">
        <v>10</v>
      </c>
      <c r="E11" s="17" t="s">
        <v>11</v>
      </c>
      <c r="F11" s="17" t="s">
        <v>49</v>
      </c>
      <c r="G11" s="17" t="s">
        <v>48</v>
      </c>
      <c r="H11" s="17" t="s">
        <v>9</v>
      </c>
      <c r="I11" s="17" t="s">
        <v>9</v>
      </c>
      <c r="J11" s="17" t="s">
        <v>9</v>
      </c>
      <c r="K11" s="8" t="s">
        <v>9</v>
      </c>
      <c r="L11" s="17" t="s">
        <v>12</v>
      </c>
      <c r="M11" s="17" t="s">
        <v>13</v>
      </c>
      <c r="N11" s="8">
        <v>2.8</v>
      </c>
      <c r="O11" s="17" t="s">
        <v>0</v>
      </c>
      <c r="P11" s="8" t="s">
        <v>66</v>
      </c>
      <c r="Q11" s="17" t="s">
        <v>0</v>
      </c>
      <c r="R11" s="8" t="s">
        <v>16</v>
      </c>
      <c r="S11" s="17" t="s">
        <v>0</v>
      </c>
      <c r="T11" s="8">
        <v>105</v>
      </c>
      <c r="U11" s="17" t="s">
        <v>0</v>
      </c>
      <c r="V11" s="9" t="s">
        <v>0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47" ht="15" x14ac:dyDescent="0.25">
      <c r="A12" s="40" t="s">
        <v>74</v>
      </c>
      <c r="B12" s="15" t="str">
        <f t="shared" si="1"/>
        <v>CS3000DW 200-1 S</v>
      </c>
      <c r="C12" s="15" t="s">
        <v>76</v>
      </c>
      <c r="D12" s="17" t="s">
        <v>10</v>
      </c>
      <c r="E12" s="17" t="s">
        <v>11</v>
      </c>
      <c r="F12" s="17" t="s">
        <v>49</v>
      </c>
      <c r="G12" s="17" t="s">
        <v>48</v>
      </c>
      <c r="H12" s="17" t="s">
        <v>9</v>
      </c>
      <c r="I12" s="17" t="s">
        <v>9</v>
      </c>
      <c r="J12" s="17" t="s">
        <v>9</v>
      </c>
      <c r="K12" s="8" t="s">
        <v>9</v>
      </c>
      <c r="L12" s="17" t="s">
        <v>12</v>
      </c>
      <c r="M12" s="17" t="s">
        <v>13</v>
      </c>
      <c r="N12" s="8">
        <v>2.8</v>
      </c>
      <c r="O12" s="17" t="s">
        <v>0</v>
      </c>
      <c r="P12" s="8" t="s">
        <v>66</v>
      </c>
      <c r="Q12" s="17" t="s">
        <v>0</v>
      </c>
      <c r="R12" s="8" t="s">
        <v>14</v>
      </c>
      <c r="S12" s="17" t="s">
        <v>0</v>
      </c>
      <c r="T12" s="8">
        <v>119</v>
      </c>
      <c r="U12" s="17" t="s">
        <v>0</v>
      </c>
      <c r="V12" s="9" t="s">
        <v>0</v>
      </c>
      <c r="W12" s="8"/>
      <c r="X12" s="8"/>
      <c r="Y12" s="7"/>
      <c r="Z12" s="8"/>
      <c r="AA12" s="8"/>
      <c r="AB12" s="8"/>
      <c r="AC12" s="8"/>
      <c r="AD12" s="8"/>
      <c r="AE12" s="12"/>
      <c r="AF12" s="8"/>
      <c r="AG12" s="8"/>
      <c r="AH12" s="8"/>
      <c r="AI12" s="8"/>
      <c r="AJ12" s="8"/>
      <c r="AK12" s="8"/>
    </row>
    <row r="13" spans="1:47" ht="15" x14ac:dyDescent="0.25">
      <c r="A13" s="40" t="s">
        <v>75</v>
      </c>
      <c r="B13" s="15" t="str">
        <f t="shared" si="1"/>
        <v>CS3000DW 300-1 S</v>
      </c>
      <c r="C13" s="15" t="s">
        <v>76</v>
      </c>
      <c r="D13" s="17" t="s">
        <v>10</v>
      </c>
      <c r="E13" s="17" t="s">
        <v>11</v>
      </c>
      <c r="F13" s="17" t="s">
        <v>49</v>
      </c>
      <c r="G13" s="17" t="s">
        <v>48</v>
      </c>
      <c r="H13" s="17" t="s">
        <v>9</v>
      </c>
      <c r="I13" s="17" t="s">
        <v>9</v>
      </c>
      <c r="J13" s="17" t="s">
        <v>9</v>
      </c>
      <c r="K13" s="8" t="s">
        <v>9</v>
      </c>
      <c r="L13" s="17" t="s">
        <v>12</v>
      </c>
      <c r="M13" s="17" t="s">
        <v>13</v>
      </c>
      <c r="N13" s="8">
        <v>2.8</v>
      </c>
      <c r="O13" s="17" t="s">
        <v>0</v>
      </c>
      <c r="P13" s="8" t="s">
        <v>66</v>
      </c>
      <c r="Q13" s="17" t="s">
        <v>0</v>
      </c>
      <c r="R13" s="8" t="s">
        <v>15</v>
      </c>
      <c r="S13" s="17" t="s">
        <v>0</v>
      </c>
      <c r="T13" s="8">
        <v>123</v>
      </c>
      <c r="U13" s="17" t="s">
        <v>0</v>
      </c>
      <c r="V13" s="9" t="s">
        <v>0</v>
      </c>
      <c r="W13" s="8"/>
      <c r="X13" s="8"/>
      <c r="Y13" s="7"/>
      <c r="Z13" s="8"/>
      <c r="AA13" s="8"/>
      <c r="AB13" s="8"/>
      <c r="AC13" s="8"/>
      <c r="AD13" s="8"/>
      <c r="AE13" s="12"/>
      <c r="AF13" s="8"/>
      <c r="AG13" s="8"/>
      <c r="AH13" s="8"/>
      <c r="AI13" s="8"/>
      <c r="AJ13" s="11"/>
      <c r="AK13" s="8"/>
    </row>
    <row r="14" spans="1:47" ht="15" x14ac:dyDescent="0.25">
      <c r="A14" s="15"/>
      <c r="B14" s="15"/>
      <c r="C14" s="17"/>
      <c r="D14" s="14"/>
      <c r="E14" s="14"/>
      <c r="F14" s="17"/>
      <c r="G14" s="17"/>
      <c r="H14" s="17"/>
      <c r="I14" s="17"/>
      <c r="J14" s="14"/>
      <c r="K14" s="17"/>
      <c r="L14" s="14"/>
      <c r="M14" s="14"/>
      <c r="N14" s="17"/>
      <c r="O14" s="17"/>
      <c r="P14" s="17"/>
      <c r="Q14" s="14"/>
      <c r="R14" s="14"/>
      <c r="S14" s="14"/>
      <c r="T14" s="14"/>
      <c r="U14" s="14"/>
      <c r="V14" s="8"/>
      <c r="W14" s="8"/>
      <c r="X14" s="8"/>
      <c r="Y14" s="7"/>
      <c r="Z14" s="8"/>
      <c r="AA14" s="8"/>
      <c r="AB14" s="8"/>
      <c r="AC14" s="8"/>
      <c r="AD14" s="8"/>
      <c r="AE14" s="12"/>
      <c r="AF14" s="8"/>
      <c r="AG14" s="8"/>
      <c r="AH14" s="8"/>
      <c r="AI14" s="8"/>
      <c r="AJ14" s="11"/>
      <c r="AK14" s="8"/>
    </row>
    <row r="15" spans="1:47" ht="15" x14ac:dyDescent="0.25">
      <c r="A15" s="15"/>
      <c r="B15" s="15"/>
      <c r="C15" s="17"/>
      <c r="D15" s="14"/>
      <c r="E15" s="14"/>
      <c r="F15" s="17"/>
      <c r="G15" s="17"/>
      <c r="H15" s="17"/>
      <c r="I15" s="17"/>
      <c r="J15" s="14"/>
      <c r="K15" s="17"/>
      <c r="L15" s="14"/>
      <c r="M15" s="14"/>
      <c r="N15" s="17"/>
      <c r="O15" s="17"/>
      <c r="P15" s="17"/>
      <c r="Q15" s="14"/>
      <c r="R15" s="14"/>
      <c r="S15" s="14"/>
      <c r="T15" s="14"/>
      <c r="U15" s="14"/>
      <c r="V15" s="8"/>
      <c r="W15" s="8"/>
      <c r="X15" s="8"/>
      <c r="Y15" s="7"/>
      <c r="Z15" s="8"/>
      <c r="AA15" s="8"/>
      <c r="AB15" s="8"/>
      <c r="AC15" s="8"/>
      <c r="AD15" s="8"/>
      <c r="AE15" s="12"/>
      <c r="AF15" s="8"/>
      <c r="AG15" s="8"/>
      <c r="AH15" s="8"/>
      <c r="AI15" s="8"/>
      <c r="AJ15" s="11"/>
      <c r="AK15" s="8"/>
    </row>
    <row r="16" spans="1:47" ht="15" x14ac:dyDescent="0.25">
      <c r="A16" s="15"/>
      <c r="B16" s="15"/>
      <c r="C16" s="17"/>
      <c r="D16" s="14"/>
      <c r="E16" s="14"/>
      <c r="F16" s="17"/>
      <c r="G16" s="17"/>
      <c r="H16" s="17"/>
      <c r="I16" s="17"/>
      <c r="J16" s="14"/>
      <c r="K16" s="17"/>
      <c r="L16" s="14"/>
      <c r="M16" s="14"/>
      <c r="N16" s="17"/>
      <c r="O16" s="17"/>
      <c r="P16" s="17"/>
      <c r="Q16" s="14"/>
      <c r="R16" s="14"/>
      <c r="S16" s="14"/>
      <c r="T16" s="14"/>
      <c r="U16" s="14"/>
      <c r="V16" s="8"/>
      <c r="W16" s="8"/>
      <c r="X16" s="8"/>
      <c r="Y16" s="7"/>
      <c r="Z16" s="8"/>
      <c r="AA16" s="8"/>
      <c r="AB16" s="8"/>
      <c r="AC16" s="8"/>
      <c r="AD16" s="8"/>
      <c r="AE16" s="12"/>
      <c r="AF16" s="8"/>
      <c r="AG16" s="8"/>
      <c r="AH16" s="8"/>
      <c r="AI16" s="8"/>
      <c r="AJ16" s="11"/>
      <c r="AK16" s="8"/>
    </row>
    <row r="17" spans="1:37" ht="15" x14ac:dyDescent="0.25">
      <c r="A17" s="15"/>
      <c r="B17" s="15"/>
      <c r="C17" s="17"/>
      <c r="D17" s="14"/>
      <c r="E17" s="14"/>
      <c r="F17" s="17"/>
      <c r="G17" s="17"/>
      <c r="H17" s="17"/>
      <c r="I17" s="17"/>
      <c r="J17" s="14"/>
      <c r="K17" s="17"/>
      <c r="L17" s="14"/>
      <c r="M17" s="14"/>
      <c r="N17" s="17"/>
      <c r="O17" s="17"/>
      <c r="P17" s="17"/>
      <c r="Q17" s="14"/>
      <c r="R17" s="14"/>
      <c r="S17" s="14"/>
      <c r="T17" s="14"/>
      <c r="U17" s="14"/>
      <c r="V17" s="8"/>
      <c r="W17" s="8"/>
      <c r="X17" s="8"/>
      <c r="Y17" s="7"/>
      <c r="Z17" s="8"/>
      <c r="AA17" s="8"/>
      <c r="AB17" s="8"/>
      <c r="AC17" s="8"/>
      <c r="AD17" s="8"/>
      <c r="AE17" s="12"/>
      <c r="AF17" s="8"/>
      <c r="AG17" s="8"/>
      <c r="AH17" s="8"/>
      <c r="AI17" s="8"/>
      <c r="AJ17" s="11"/>
      <c r="AK17" s="8"/>
    </row>
    <row r="18" spans="1:37" ht="15" x14ac:dyDescent="0.25">
      <c r="A18" s="15"/>
      <c r="B18" s="15"/>
      <c r="C18" s="17"/>
      <c r="D18" s="14"/>
      <c r="E18" s="14"/>
      <c r="F18" s="17"/>
      <c r="G18" s="17"/>
      <c r="H18" s="17"/>
      <c r="I18" s="17"/>
      <c r="J18" s="14"/>
      <c r="K18" s="17"/>
      <c r="L18" s="14"/>
      <c r="M18" s="14"/>
      <c r="N18" s="17"/>
      <c r="O18" s="17"/>
      <c r="P18" s="17"/>
      <c r="Q18" s="14"/>
      <c r="R18" s="14"/>
      <c r="S18" s="14"/>
      <c r="T18" s="14"/>
      <c r="U18" s="14"/>
      <c r="V18" s="8"/>
      <c r="W18" s="8"/>
      <c r="X18" s="8"/>
      <c r="Y18" s="7"/>
      <c r="Z18" s="8"/>
      <c r="AA18" s="8"/>
      <c r="AB18" s="8"/>
      <c r="AC18" s="8"/>
      <c r="AD18" s="8"/>
      <c r="AE18" s="12"/>
      <c r="AF18" s="8"/>
      <c r="AG18" s="8"/>
      <c r="AH18" s="8"/>
      <c r="AI18" s="8"/>
      <c r="AJ18" s="11"/>
      <c r="AK18" s="8"/>
    </row>
    <row r="19" spans="1:37" ht="15" x14ac:dyDescent="0.25">
      <c r="A19" s="15"/>
      <c r="B19" s="15"/>
      <c r="C19" s="17"/>
      <c r="D19" s="14"/>
      <c r="E19" s="14"/>
      <c r="F19" s="17"/>
      <c r="G19" s="17"/>
      <c r="H19" s="17"/>
      <c r="I19" s="17"/>
      <c r="J19" s="14"/>
      <c r="K19" s="17"/>
      <c r="L19" s="14"/>
      <c r="M19" s="14"/>
      <c r="N19" s="17"/>
      <c r="O19" s="17"/>
      <c r="P19" s="17"/>
      <c r="Q19" s="14"/>
      <c r="R19" s="14"/>
      <c r="S19" s="14"/>
      <c r="T19" s="14"/>
      <c r="U19" s="14"/>
      <c r="V19" s="9"/>
      <c r="W19" s="8"/>
      <c r="X19" s="8"/>
      <c r="Y19" s="7"/>
      <c r="Z19" s="8"/>
      <c r="AA19" s="8"/>
      <c r="AB19" s="8"/>
      <c r="AC19" s="8"/>
      <c r="AD19" s="8"/>
      <c r="AE19" s="12"/>
      <c r="AF19" s="8"/>
      <c r="AG19" s="8"/>
      <c r="AH19" s="8"/>
      <c r="AI19" s="8"/>
      <c r="AJ19" s="11"/>
      <c r="AK19" s="8"/>
    </row>
    <row r="20" spans="1:37" ht="15" x14ac:dyDescent="0.25">
      <c r="A20" s="15"/>
      <c r="B20" s="15"/>
      <c r="C20" s="17"/>
      <c r="D20" s="14"/>
      <c r="E20" s="14"/>
      <c r="F20" s="17"/>
      <c r="G20" s="17"/>
      <c r="H20" s="17"/>
      <c r="I20" s="17"/>
      <c r="J20" s="14"/>
      <c r="K20" s="17"/>
      <c r="L20" s="14"/>
      <c r="M20" s="14"/>
      <c r="N20" s="17"/>
      <c r="O20" s="17"/>
      <c r="P20" s="17"/>
      <c r="Q20" s="14"/>
      <c r="R20" s="14"/>
      <c r="S20" s="14"/>
      <c r="T20" s="14"/>
      <c r="U20" s="14"/>
      <c r="V20" s="8"/>
      <c r="W20" s="8"/>
      <c r="X20" s="8"/>
      <c r="Y20" s="7"/>
      <c r="Z20" s="8"/>
      <c r="AA20" s="8"/>
      <c r="AB20" s="8"/>
      <c r="AC20" s="8"/>
      <c r="AD20" s="8"/>
      <c r="AE20" s="12"/>
      <c r="AF20" s="8"/>
      <c r="AG20" s="8"/>
      <c r="AH20" s="8"/>
      <c r="AI20" s="8"/>
      <c r="AJ20" s="11"/>
      <c r="AK20" s="8"/>
    </row>
    <row r="21" spans="1:37" ht="15" x14ac:dyDescent="0.25">
      <c r="A21" s="15"/>
      <c r="B21" s="15"/>
      <c r="C21" s="17"/>
      <c r="D21" s="14"/>
      <c r="E21" s="14"/>
      <c r="F21" s="17"/>
      <c r="G21" s="17"/>
      <c r="H21" s="17"/>
      <c r="I21" s="17"/>
      <c r="J21" s="14"/>
      <c r="K21" s="17"/>
      <c r="L21" s="14"/>
      <c r="M21" s="14"/>
      <c r="N21" s="17"/>
      <c r="O21" s="17"/>
      <c r="P21" s="17"/>
      <c r="Q21" s="14"/>
      <c r="R21" s="14"/>
      <c r="S21" s="14"/>
      <c r="T21" s="14"/>
      <c r="U21" s="14"/>
      <c r="V21" s="9"/>
      <c r="W21" s="8"/>
      <c r="X21" s="8"/>
      <c r="Y21" s="7"/>
      <c r="Z21" s="8"/>
      <c r="AA21" s="8"/>
      <c r="AB21" s="8"/>
      <c r="AC21" s="8"/>
      <c r="AD21" s="8"/>
      <c r="AE21" s="12"/>
      <c r="AF21" s="8"/>
      <c r="AG21" s="8"/>
      <c r="AH21" s="8"/>
      <c r="AI21" s="8"/>
      <c r="AJ21" s="11"/>
      <c r="AK21" s="8"/>
    </row>
    <row r="22" spans="1:37" ht="15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8"/>
      <c r="O22" s="8"/>
      <c r="P22" s="8"/>
      <c r="Q22" s="8"/>
      <c r="R22" s="10"/>
      <c r="S22" s="8"/>
      <c r="T22" s="8"/>
      <c r="U22" s="7"/>
      <c r="V22" s="8"/>
      <c r="W22" s="8"/>
      <c r="X22" s="8"/>
      <c r="Y22" s="7"/>
      <c r="Z22" s="8"/>
      <c r="AA22" s="8"/>
      <c r="AB22" s="8"/>
      <c r="AC22" s="8"/>
      <c r="AD22" s="8"/>
      <c r="AE22" s="12"/>
      <c r="AF22" s="8"/>
      <c r="AG22" s="8"/>
      <c r="AH22" s="8"/>
      <c r="AI22" s="8"/>
      <c r="AJ22" s="11"/>
      <c r="AK22" s="8"/>
    </row>
    <row r="23" spans="1:37" ht="15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  <c r="Q23" s="8"/>
      <c r="R23" s="10"/>
      <c r="S23" s="8"/>
      <c r="T23" s="8"/>
      <c r="U23" s="7"/>
      <c r="V23" s="8"/>
      <c r="W23" s="8"/>
      <c r="X23" s="8"/>
      <c r="Y23" s="7"/>
      <c r="Z23" s="8"/>
      <c r="AA23" s="8"/>
      <c r="AB23" s="8"/>
      <c r="AC23" s="8"/>
      <c r="AD23" s="8"/>
      <c r="AE23" s="12"/>
      <c r="AF23" s="8"/>
      <c r="AG23" s="8"/>
      <c r="AH23" s="8"/>
      <c r="AI23" s="8"/>
      <c r="AJ23" s="11"/>
      <c r="AK23" s="8"/>
    </row>
    <row r="24" spans="1:37" ht="15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8"/>
      <c r="O24" s="8"/>
      <c r="P24" s="8"/>
      <c r="Q24" s="8"/>
      <c r="R24" s="10"/>
      <c r="S24" s="8"/>
      <c r="T24" s="8"/>
      <c r="U24" s="7"/>
      <c r="V24" s="8"/>
      <c r="W24" s="8"/>
      <c r="X24" s="8"/>
      <c r="Y24" s="7"/>
      <c r="Z24" s="8"/>
      <c r="AA24" s="8"/>
      <c r="AB24" s="8"/>
      <c r="AC24" s="8"/>
      <c r="AD24" s="8"/>
      <c r="AE24" s="12"/>
      <c r="AF24" s="8"/>
      <c r="AG24" s="8"/>
      <c r="AH24" s="8"/>
      <c r="AI24" s="8"/>
      <c r="AJ24" s="8"/>
      <c r="AK24" s="8"/>
    </row>
    <row r="25" spans="1:37" ht="15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8"/>
      <c r="O25" s="8"/>
      <c r="P25" s="8"/>
      <c r="Q25" s="8"/>
      <c r="R25" s="10"/>
      <c r="S25" s="8"/>
      <c r="T25" s="8"/>
      <c r="U25" s="7"/>
      <c r="V25" s="8"/>
      <c r="W25" s="8"/>
      <c r="X25" s="8"/>
      <c r="Y25" s="7"/>
      <c r="Z25" s="8"/>
      <c r="AA25" s="8"/>
      <c r="AB25" s="8"/>
      <c r="AC25" s="8"/>
      <c r="AD25" s="8"/>
      <c r="AE25" s="12"/>
      <c r="AF25" s="8"/>
      <c r="AG25" s="8"/>
      <c r="AH25" s="8"/>
      <c r="AI25" s="8"/>
      <c r="AJ25" s="11"/>
      <c r="AK25" s="8"/>
    </row>
    <row r="26" spans="1:37" ht="15" x14ac:dyDescent="0.25">
      <c r="A26" s="1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8"/>
      <c r="O26" s="8"/>
      <c r="P26" s="8"/>
      <c r="Q26" s="8"/>
      <c r="R26" s="10"/>
      <c r="S26" s="8"/>
      <c r="T26" s="8"/>
      <c r="U26" s="7"/>
      <c r="V26" s="9"/>
      <c r="W26" s="9"/>
      <c r="X26" s="9"/>
      <c r="Y26" s="7"/>
      <c r="Z26" s="9"/>
      <c r="AA26" s="9"/>
      <c r="AB26" s="9"/>
      <c r="AC26" s="9"/>
      <c r="AD26" s="8"/>
      <c r="AE26" s="13"/>
      <c r="AF26" s="9"/>
      <c r="AG26" s="9"/>
      <c r="AH26" s="9"/>
      <c r="AI26" s="9"/>
      <c r="AJ26" s="9"/>
      <c r="AK26" s="9"/>
    </row>
    <row r="27" spans="1:37" ht="15" x14ac:dyDescent="0.25">
      <c r="A27" s="1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8"/>
      <c r="O27" s="8"/>
      <c r="P27" s="8"/>
      <c r="Q27" s="8"/>
      <c r="R27" s="10"/>
      <c r="S27" s="8"/>
      <c r="T27" s="8"/>
      <c r="U27" s="7"/>
      <c r="V27" s="9"/>
      <c r="W27" s="9"/>
      <c r="X27" s="9"/>
      <c r="Y27" s="7"/>
      <c r="Z27" s="9"/>
      <c r="AA27" s="9"/>
      <c r="AB27" s="9"/>
      <c r="AC27" s="9"/>
      <c r="AD27" s="8"/>
      <c r="AE27" s="13"/>
      <c r="AF27" s="9"/>
      <c r="AG27" s="9"/>
      <c r="AH27" s="9"/>
      <c r="AI27" s="9"/>
      <c r="AJ27" s="9"/>
      <c r="AK27" s="9"/>
    </row>
    <row r="28" spans="1:37" ht="15" x14ac:dyDescent="0.25">
      <c r="A28" s="1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N28" s="8"/>
      <c r="O28" s="8"/>
      <c r="P28" s="8"/>
      <c r="Q28" s="8"/>
      <c r="R28" s="10"/>
      <c r="S28" s="8"/>
      <c r="T28" s="8"/>
      <c r="U28" s="7"/>
      <c r="V28" s="9"/>
      <c r="W28" s="9"/>
      <c r="X28" s="9"/>
      <c r="Y28" s="7"/>
      <c r="Z28" s="9"/>
      <c r="AA28" s="9"/>
      <c r="AB28" s="9"/>
      <c r="AC28" s="9"/>
      <c r="AD28" s="8"/>
      <c r="AE28" s="13"/>
      <c r="AF28" s="9"/>
      <c r="AG28" s="9"/>
      <c r="AH28" s="9"/>
      <c r="AI28" s="9"/>
      <c r="AJ28" s="9"/>
      <c r="AK28" s="9"/>
    </row>
    <row r="29" spans="1:37" ht="15" x14ac:dyDescent="0.25">
      <c r="A29" s="1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8"/>
      <c r="O29" s="8"/>
      <c r="P29" s="8"/>
      <c r="Q29" s="8"/>
      <c r="R29" s="10"/>
      <c r="S29" s="8"/>
      <c r="T29" s="8"/>
      <c r="U29" s="7"/>
      <c r="V29" s="8"/>
      <c r="W29" s="8"/>
      <c r="X29" s="8"/>
      <c r="Y29" s="7"/>
      <c r="Z29" s="8"/>
      <c r="AA29" s="8"/>
      <c r="AB29" s="8"/>
      <c r="AC29" s="8"/>
      <c r="AD29" s="8"/>
      <c r="AE29" s="12"/>
      <c r="AF29" s="8"/>
      <c r="AG29" s="8"/>
      <c r="AH29" s="8"/>
      <c r="AI29" s="8"/>
      <c r="AJ29" s="8"/>
      <c r="AK29" s="8"/>
    </row>
    <row r="30" spans="1:37" ht="15" x14ac:dyDescent="0.25">
      <c r="A30" s="1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8"/>
      <c r="O30" s="8"/>
      <c r="P30" s="8"/>
      <c r="Q30" s="8"/>
      <c r="R30" s="10"/>
      <c r="S30" s="8"/>
      <c r="T30" s="8"/>
      <c r="U30" s="7"/>
      <c r="V30" s="9"/>
      <c r="W30" s="8"/>
      <c r="X30" s="8"/>
      <c r="Y30" s="7"/>
      <c r="Z30" s="8"/>
      <c r="AA30" s="8"/>
      <c r="AB30" s="8"/>
      <c r="AC30" s="8"/>
      <c r="AD30" s="8"/>
      <c r="AE30" s="12"/>
      <c r="AF30" s="8"/>
      <c r="AG30" s="8"/>
      <c r="AH30" s="8"/>
      <c r="AI30" s="8"/>
      <c r="AJ30" s="8"/>
      <c r="AK30" s="8"/>
    </row>
    <row r="31" spans="1:37" ht="15" x14ac:dyDescent="0.25">
      <c r="A31" s="1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  <c r="N31" s="8"/>
      <c r="O31" s="8"/>
      <c r="P31" s="8"/>
      <c r="Q31" s="8"/>
      <c r="R31" s="10"/>
      <c r="S31" s="8"/>
      <c r="T31" s="8"/>
      <c r="U31" s="7"/>
      <c r="V31" s="8"/>
      <c r="W31" s="8"/>
      <c r="X31" s="8"/>
      <c r="Y31" s="7"/>
      <c r="Z31" s="8"/>
      <c r="AA31" s="8"/>
      <c r="AB31" s="8"/>
      <c r="AC31" s="8"/>
      <c r="AD31" s="8"/>
      <c r="AE31" s="12"/>
      <c r="AF31" s="8"/>
      <c r="AG31" s="8"/>
      <c r="AH31" s="8"/>
      <c r="AI31" s="8"/>
      <c r="AJ31" s="11"/>
      <c r="AK31" s="8"/>
    </row>
    <row r="32" spans="1:37" ht="15" x14ac:dyDescent="0.25">
      <c r="A32" s="1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8"/>
      <c r="O32" s="8"/>
      <c r="P32" s="8"/>
      <c r="Q32" s="8"/>
      <c r="R32" s="10"/>
      <c r="S32" s="8"/>
      <c r="T32" s="8"/>
      <c r="U32" s="7"/>
      <c r="V32" s="8"/>
      <c r="W32" s="8"/>
      <c r="X32" s="8"/>
      <c r="Y32" s="7"/>
      <c r="Z32" s="8"/>
      <c r="AA32" s="8"/>
      <c r="AB32" s="8"/>
      <c r="AC32" s="8"/>
      <c r="AD32" s="8"/>
      <c r="AE32" s="12"/>
      <c r="AF32" s="8"/>
      <c r="AG32" s="8"/>
      <c r="AH32" s="8"/>
      <c r="AI32" s="8"/>
      <c r="AJ32" s="11"/>
      <c r="AK32" s="8"/>
    </row>
    <row r="33" spans="1:37" ht="15" x14ac:dyDescent="0.25">
      <c r="A33" s="1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  <c r="N33" s="8"/>
      <c r="O33" s="8"/>
      <c r="P33" s="8"/>
      <c r="Q33" s="8"/>
      <c r="R33" s="10"/>
      <c r="S33" s="8"/>
      <c r="T33" s="8"/>
      <c r="U33" s="7"/>
      <c r="V33" s="9"/>
      <c r="W33" s="8"/>
      <c r="X33" s="8"/>
      <c r="Y33" s="7"/>
      <c r="Z33" s="8"/>
      <c r="AA33" s="8"/>
      <c r="AB33" s="8"/>
      <c r="AC33" s="8"/>
      <c r="AD33" s="8"/>
      <c r="AE33" s="12"/>
      <c r="AF33" s="8"/>
      <c r="AG33" s="8"/>
      <c r="AH33" s="8"/>
      <c r="AI33" s="8"/>
      <c r="AJ33" s="11"/>
      <c r="AK33" s="8"/>
    </row>
    <row r="34" spans="1:37" ht="15" x14ac:dyDescent="0.25">
      <c r="A34" s="1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  <c r="N34" s="8"/>
      <c r="O34" s="8"/>
      <c r="P34" s="8"/>
      <c r="Q34" s="8"/>
      <c r="R34" s="10"/>
      <c r="S34" s="8"/>
      <c r="T34" s="8"/>
      <c r="U34" s="7"/>
      <c r="V34" s="9"/>
      <c r="W34" s="8"/>
      <c r="X34" s="8"/>
      <c r="Y34" s="7"/>
      <c r="Z34" s="8"/>
      <c r="AA34" s="8"/>
      <c r="AB34" s="8"/>
      <c r="AC34" s="8"/>
      <c r="AD34" s="8"/>
      <c r="AE34" s="12"/>
      <c r="AF34" s="8"/>
      <c r="AG34" s="8"/>
      <c r="AH34" s="8"/>
      <c r="AI34" s="8"/>
      <c r="AJ34" s="8"/>
      <c r="AK34" s="8"/>
    </row>
    <row r="35" spans="1:37" ht="15" x14ac:dyDescent="0.25">
      <c r="A35" s="1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8"/>
      <c r="O35" s="8"/>
      <c r="P35" s="8"/>
      <c r="Q35" s="8"/>
      <c r="R35" s="10"/>
      <c r="S35" s="8"/>
      <c r="T35" s="8"/>
      <c r="U35" s="7"/>
      <c r="V35" s="8"/>
      <c r="W35" s="8"/>
      <c r="X35" s="8"/>
      <c r="Y35" s="7"/>
      <c r="Z35" s="8"/>
      <c r="AA35" s="8"/>
      <c r="AB35" s="8"/>
      <c r="AC35" s="8"/>
      <c r="AD35" s="8"/>
      <c r="AE35" s="12"/>
      <c r="AF35" s="8"/>
      <c r="AG35" s="8"/>
      <c r="AH35" s="8"/>
      <c r="AI35" s="8"/>
      <c r="AJ35" s="11"/>
      <c r="AK35" s="8"/>
    </row>
    <row r="36" spans="1:37" ht="15" x14ac:dyDescent="0.25">
      <c r="A36" s="1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8"/>
      <c r="O36" s="8"/>
      <c r="P36" s="8"/>
      <c r="Q36" s="8"/>
      <c r="R36" s="10"/>
      <c r="S36" s="8"/>
      <c r="T36" s="8"/>
      <c r="U36" s="7"/>
      <c r="V36" s="9"/>
      <c r="W36" s="8"/>
      <c r="X36" s="8"/>
      <c r="Y36" s="7"/>
      <c r="Z36" s="8"/>
      <c r="AA36" s="8"/>
      <c r="AB36" s="8"/>
      <c r="AC36" s="8"/>
      <c r="AD36" s="8"/>
      <c r="AE36" s="12"/>
      <c r="AF36" s="8"/>
      <c r="AG36" s="8"/>
      <c r="AH36" s="8"/>
      <c r="AI36" s="8"/>
      <c r="AJ36" s="8"/>
      <c r="AK36" s="8"/>
    </row>
    <row r="37" spans="1:37" ht="15" x14ac:dyDescent="0.25">
      <c r="A37" s="1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8"/>
      <c r="O37" s="8"/>
      <c r="P37" s="8"/>
      <c r="Q37" s="8"/>
      <c r="R37" s="10"/>
      <c r="S37" s="8"/>
      <c r="T37" s="8"/>
      <c r="U37" s="7"/>
      <c r="V37" s="9"/>
      <c r="W37" s="8"/>
      <c r="X37" s="8"/>
      <c r="Y37" s="7"/>
      <c r="Z37" s="8"/>
      <c r="AA37" s="8"/>
      <c r="AB37" s="8"/>
      <c r="AC37" s="8"/>
      <c r="AD37" s="8"/>
      <c r="AE37" s="12"/>
      <c r="AF37" s="8"/>
      <c r="AG37" s="8"/>
      <c r="AH37" s="8"/>
      <c r="AI37" s="8"/>
      <c r="AJ37" s="8"/>
      <c r="AK37" s="8"/>
    </row>
    <row r="38" spans="1:37" ht="15" x14ac:dyDescent="0.25">
      <c r="A38" s="1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  <c r="N38" s="8"/>
      <c r="O38" s="8"/>
      <c r="P38" s="8"/>
      <c r="Q38" s="8"/>
      <c r="R38" s="10"/>
      <c r="S38" s="8"/>
      <c r="T38" s="8"/>
      <c r="U38" s="7"/>
      <c r="V38" s="8"/>
      <c r="W38" s="8"/>
      <c r="X38" s="8"/>
      <c r="Y38" s="7"/>
      <c r="Z38" s="8"/>
      <c r="AA38" s="8"/>
      <c r="AB38" s="8"/>
      <c r="AC38" s="8"/>
      <c r="AD38" s="8"/>
      <c r="AE38" s="12"/>
      <c r="AF38" s="8"/>
      <c r="AG38" s="8"/>
      <c r="AH38" s="8"/>
      <c r="AI38" s="8"/>
      <c r="AJ38" s="11"/>
      <c r="AK38" s="8"/>
    </row>
    <row r="39" spans="1:37" ht="15" x14ac:dyDescent="0.25">
      <c r="A39" s="1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8"/>
      <c r="O39" s="8"/>
      <c r="P39" s="8"/>
      <c r="Q39" s="8"/>
      <c r="R39" s="10"/>
      <c r="S39" s="8"/>
      <c r="T39" s="8"/>
      <c r="U39" s="7"/>
      <c r="V39" s="9"/>
      <c r="W39" s="8"/>
      <c r="X39" s="8"/>
      <c r="Y39" s="7"/>
      <c r="Z39" s="8"/>
      <c r="AA39" s="8"/>
      <c r="AB39" s="8"/>
      <c r="AC39" s="8"/>
      <c r="AD39" s="8"/>
      <c r="AE39" s="12"/>
      <c r="AF39" s="8"/>
      <c r="AG39" s="8"/>
      <c r="AH39" s="8"/>
      <c r="AI39" s="8"/>
      <c r="AJ39" s="8"/>
      <c r="AK39" s="8"/>
    </row>
    <row r="40" spans="1:37" ht="15" x14ac:dyDescent="0.25">
      <c r="A40" s="1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  <c r="N40" s="8"/>
      <c r="O40" s="8"/>
      <c r="P40" s="8"/>
      <c r="Q40" s="8"/>
      <c r="R40" s="10"/>
      <c r="S40" s="8"/>
      <c r="T40" s="8"/>
      <c r="U40" s="7"/>
      <c r="V40" s="9"/>
      <c r="W40" s="8"/>
      <c r="X40" s="8"/>
      <c r="Y40" s="7"/>
      <c r="Z40" s="8"/>
      <c r="AA40" s="8"/>
      <c r="AB40" s="8"/>
      <c r="AC40" s="8"/>
      <c r="AD40" s="8"/>
      <c r="AE40" s="12"/>
      <c r="AF40" s="8"/>
      <c r="AG40" s="8"/>
      <c r="AH40" s="8"/>
      <c r="AI40" s="8"/>
      <c r="AJ40" s="8"/>
      <c r="AK40" s="8"/>
    </row>
    <row r="41" spans="1:37" ht="15" x14ac:dyDescent="0.25">
      <c r="A41" s="1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8"/>
      <c r="O41" s="8"/>
      <c r="P41" s="8"/>
      <c r="Q41" s="8"/>
      <c r="R41" s="10"/>
      <c r="S41" s="8"/>
      <c r="T41" s="8"/>
      <c r="U41" s="7"/>
      <c r="V41" s="8"/>
      <c r="W41" s="8"/>
      <c r="X41" s="8"/>
      <c r="Y41" s="7"/>
      <c r="Z41" s="8"/>
      <c r="AA41" s="8"/>
      <c r="AB41" s="8"/>
      <c r="AC41" s="8"/>
      <c r="AD41" s="8"/>
      <c r="AE41" s="12"/>
      <c r="AF41" s="8"/>
      <c r="AG41" s="8"/>
      <c r="AH41" s="8"/>
      <c r="AI41" s="8"/>
      <c r="AJ41" s="8"/>
      <c r="AK41" s="8"/>
    </row>
    <row r="42" spans="1:37" ht="15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8"/>
      <c r="O42" s="8"/>
      <c r="P42" s="8"/>
      <c r="Q42" s="8"/>
      <c r="R42" s="10"/>
      <c r="S42" s="8"/>
      <c r="T42" s="8"/>
      <c r="U42" s="7"/>
      <c r="V42" s="9"/>
      <c r="W42" s="8"/>
      <c r="X42" s="8"/>
      <c r="Y42" s="7"/>
      <c r="Z42" s="8"/>
      <c r="AA42" s="8"/>
      <c r="AB42" s="8"/>
      <c r="AC42" s="8"/>
      <c r="AD42" s="8"/>
      <c r="AE42" s="12"/>
      <c r="AF42" s="8"/>
      <c r="AG42" s="8"/>
      <c r="AH42" s="8"/>
      <c r="AI42" s="8"/>
      <c r="AJ42" s="11"/>
      <c r="AK42" s="8"/>
    </row>
    <row r="43" spans="1:37" ht="15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8"/>
      <c r="O43" s="8"/>
      <c r="P43" s="8"/>
      <c r="Q43" s="8"/>
      <c r="R43" s="10"/>
      <c r="S43" s="8"/>
      <c r="T43" s="8"/>
      <c r="U43" s="7"/>
      <c r="V43" s="9"/>
      <c r="W43" s="8"/>
      <c r="X43" s="8"/>
      <c r="Y43" s="7"/>
      <c r="Z43" s="8"/>
      <c r="AA43" s="8"/>
      <c r="AB43" s="8"/>
      <c r="AC43" s="8"/>
      <c r="AD43" s="8"/>
      <c r="AE43" s="12"/>
      <c r="AF43" s="8"/>
      <c r="AG43" s="8"/>
      <c r="AH43" s="8"/>
      <c r="AI43" s="8"/>
      <c r="AJ43" s="11"/>
      <c r="AK43" s="8"/>
    </row>
    <row r="44" spans="1:37" ht="15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8"/>
      <c r="O44" s="8"/>
      <c r="P44" s="8"/>
      <c r="Q44" s="8"/>
      <c r="R44" s="10"/>
      <c r="S44" s="8"/>
      <c r="T44" s="8"/>
      <c r="U44" s="7"/>
      <c r="V44" s="8"/>
      <c r="W44" s="8"/>
      <c r="X44" s="8"/>
      <c r="Y44" s="7"/>
      <c r="Z44" s="8"/>
      <c r="AA44" s="8"/>
      <c r="AB44" s="8"/>
      <c r="AC44" s="8"/>
      <c r="AD44" s="8"/>
      <c r="AE44" s="12"/>
      <c r="AF44" s="8"/>
      <c r="AG44" s="8"/>
      <c r="AH44" s="8"/>
      <c r="AI44" s="8"/>
      <c r="AJ44" s="11"/>
      <c r="AK44" s="8"/>
    </row>
    <row r="45" spans="1:37" ht="15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  <c r="N45" s="8"/>
      <c r="O45" s="8"/>
      <c r="P45" s="8"/>
      <c r="Q45" s="8"/>
      <c r="R45" s="10"/>
      <c r="S45" s="8"/>
      <c r="T45" s="8"/>
      <c r="U45" s="7"/>
      <c r="V45" s="9"/>
      <c r="W45" s="8"/>
      <c r="X45" s="8"/>
      <c r="Y45" s="7"/>
      <c r="Z45" s="8"/>
      <c r="AA45" s="8"/>
      <c r="AB45" s="8"/>
      <c r="AC45" s="8"/>
      <c r="AD45" s="8"/>
      <c r="AE45" s="12"/>
      <c r="AF45" s="8"/>
      <c r="AG45" s="8"/>
      <c r="AH45" s="8"/>
      <c r="AI45" s="8"/>
      <c r="AJ45" s="11"/>
      <c r="AK45" s="8"/>
    </row>
    <row r="46" spans="1:37" ht="15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  <c r="N46" s="8"/>
      <c r="O46" s="8"/>
      <c r="P46" s="8"/>
      <c r="Q46" s="8"/>
      <c r="R46" s="10"/>
      <c r="S46" s="8"/>
      <c r="T46" s="8"/>
      <c r="U46" s="7"/>
      <c r="V46" s="9"/>
      <c r="W46" s="8"/>
      <c r="X46" s="8"/>
      <c r="Y46" s="7"/>
      <c r="Z46" s="8"/>
      <c r="AA46" s="8"/>
      <c r="AB46" s="8"/>
      <c r="AC46" s="8"/>
      <c r="AD46" s="8"/>
      <c r="AE46" s="12"/>
      <c r="AF46" s="8"/>
      <c r="AG46" s="8"/>
      <c r="AH46" s="8"/>
      <c r="AI46" s="8"/>
      <c r="AJ46" s="11"/>
      <c r="AK46" s="8"/>
    </row>
    <row r="47" spans="1:37" ht="15" x14ac:dyDescent="0.25">
      <c r="D47" s="8"/>
      <c r="E47" s="8"/>
      <c r="F47" s="8"/>
      <c r="G47" s="8"/>
      <c r="H47" s="8"/>
      <c r="I47" s="8"/>
      <c r="J47" s="8"/>
      <c r="K47" s="8"/>
      <c r="L47" s="8"/>
      <c r="M47" s="9"/>
      <c r="S47" s="7"/>
      <c r="U47" s="7"/>
      <c r="AI47" s="1"/>
    </row>
    <row r="48" spans="1:37" x14ac:dyDescent="0.2">
      <c r="AI48" s="1"/>
    </row>
    <row r="49" spans="35:35" x14ac:dyDescent="0.2">
      <c r="AI49" s="1"/>
    </row>
    <row r="50" spans="35:35" x14ac:dyDescent="0.2">
      <c r="AI50" s="1"/>
    </row>
    <row r="51" spans="35:35" x14ac:dyDescent="0.2">
      <c r="AI51" s="1"/>
    </row>
    <row r="52" spans="35:35" x14ac:dyDescent="0.2">
      <c r="AI52" s="1"/>
    </row>
    <row r="53" spans="35:35" x14ac:dyDescent="0.2">
      <c r="AI53" s="1"/>
    </row>
    <row r="54" spans="35:35" x14ac:dyDescent="0.2">
      <c r="AI54" s="1"/>
    </row>
    <row r="55" spans="35:35" x14ac:dyDescent="0.2">
      <c r="AI55" s="1"/>
    </row>
    <row r="56" spans="35:35" x14ac:dyDescent="0.2">
      <c r="AI56" s="1"/>
    </row>
    <row r="57" spans="35:35" x14ac:dyDescent="0.2">
      <c r="AI57" s="1"/>
    </row>
    <row r="58" spans="35:35" x14ac:dyDescent="0.2">
      <c r="AI58" s="1"/>
    </row>
    <row r="59" spans="35:35" x14ac:dyDescent="0.2">
      <c r="AI59" s="1"/>
    </row>
    <row r="60" spans="35:35" x14ac:dyDescent="0.2">
      <c r="AI60" s="1"/>
    </row>
    <row r="61" spans="35:35" x14ac:dyDescent="0.2">
      <c r="AI61" s="1"/>
    </row>
    <row r="62" spans="35:35" x14ac:dyDescent="0.2">
      <c r="AI62" s="1"/>
    </row>
    <row r="63" spans="35:35" x14ac:dyDescent="0.2">
      <c r="AI63" s="1"/>
    </row>
    <row r="64" spans="35:35" x14ac:dyDescent="0.2">
      <c r="AI64" s="1"/>
    </row>
    <row r="65" spans="35:35" x14ac:dyDescent="0.2">
      <c r="AI65" s="1"/>
    </row>
    <row r="78" spans="35:35" x14ac:dyDescent="0.2">
      <c r="AI78" s="1"/>
    </row>
    <row r="79" spans="35:35" x14ac:dyDescent="0.2">
      <c r="AI79" s="1"/>
    </row>
    <row r="80" spans="35:35" x14ac:dyDescent="0.2">
      <c r="AI80" s="1"/>
    </row>
    <row r="81" spans="35:35" x14ac:dyDescent="0.2">
      <c r="AI81" s="1"/>
    </row>
    <row r="82" spans="35:35" x14ac:dyDescent="0.2">
      <c r="AI82" s="1"/>
    </row>
    <row r="83" spans="35:35" x14ac:dyDescent="0.2">
      <c r="AI83" s="1"/>
    </row>
    <row r="84" spans="35:35" x14ac:dyDescent="0.2">
      <c r="AI84" s="1"/>
    </row>
    <row r="85" spans="35:35" x14ac:dyDescent="0.2">
      <c r="AI85" s="1"/>
    </row>
    <row r="86" spans="35:35" x14ac:dyDescent="0.2">
      <c r="AI86" s="1"/>
    </row>
    <row r="87" spans="35:35" x14ac:dyDescent="0.2">
      <c r="AI87" s="1"/>
    </row>
    <row r="88" spans="35:35" x14ac:dyDescent="0.2">
      <c r="AI88" s="1"/>
    </row>
    <row r="89" spans="35:35" x14ac:dyDescent="0.2">
      <c r="AI89" s="1"/>
    </row>
    <row r="96" spans="35:35" x14ac:dyDescent="0.2">
      <c r="AI96" s="1"/>
    </row>
    <row r="97" spans="35:35" x14ac:dyDescent="0.2">
      <c r="AI97" s="1"/>
    </row>
    <row r="98" spans="35:35" x14ac:dyDescent="0.2">
      <c r="AI98" s="1"/>
    </row>
    <row r="104" spans="35:35" x14ac:dyDescent="0.2">
      <c r="AI104" s="1"/>
    </row>
    <row r="105" spans="35:35" x14ac:dyDescent="0.2">
      <c r="AI105" s="1"/>
    </row>
    <row r="106" spans="35:35" x14ac:dyDescent="0.2">
      <c r="AI106" s="1"/>
    </row>
    <row r="107" spans="35:35" x14ac:dyDescent="0.2">
      <c r="AI107" s="1"/>
    </row>
  </sheetData>
  <mergeCells count="3">
    <mergeCell ref="B3:V3"/>
    <mergeCell ref="X3:AK3"/>
    <mergeCell ref="AO3:AS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2019-04-03T13:18:46Z</cp:lastPrinted>
  <dcterms:created xsi:type="dcterms:W3CDTF">2018-04-13T09:50:30Z</dcterms:created>
  <dcterms:modified xsi:type="dcterms:W3CDTF">2021-06-10T13:57:09Z</dcterms:modified>
</cp:coreProperties>
</file>