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osch\Airco\Flanders\"/>
    </mc:Choice>
  </mc:AlternateContent>
  <workbookProtection workbookPassword="95D2" lockStructure="1"/>
  <bookViews>
    <workbookView xWindow="-120" yWindow="-120" windowWidth="29040" windowHeight="15840"/>
  </bookViews>
  <sheets>
    <sheet name="Nederlands" sheetId="1" r:id="rId1"/>
    <sheet name="Blad2" sheetId="2" state="hidden" r:id="rId2"/>
  </sheets>
  <definedNames>
    <definedName name="_xlnm.Print_Area" localSheetId="0">Nederlands!$A$1:$Q$45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7" i="1"/>
  <c r="K36" i="1"/>
  <c r="K35" i="1"/>
  <c r="K34" i="1"/>
  <c r="K33" i="1"/>
  <c r="K32" i="1"/>
  <c r="K31" i="1"/>
  <c r="K29" i="1"/>
  <c r="K24" i="1"/>
  <c r="K21" i="1"/>
  <c r="K20" i="1"/>
  <c r="K19" i="1"/>
  <c r="K18" i="1"/>
  <c r="K17" i="1"/>
  <c r="K16" i="1"/>
  <c r="K14" i="1"/>
  <c r="M37" i="1" l="1"/>
  <c r="M36" i="1"/>
  <c r="M35" i="1"/>
  <c r="M34" i="1"/>
</calcChain>
</file>

<file path=xl/sharedStrings.xml><?xml version="1.0" encoding="utf-8"?>
<sst xmlns="http://schemas.openxmlformats.org/spreadsheetml/2006/main" count="201" uniqueCount="73">
  <si>
    <t>Merk:</t>
  </si>
  <si>
    <t>Product ID:</t>
  </si>
  <si>
    <t>Elektrische warmtepomp</t>
  </si>
  <si>
    <t>Neen</t>
  </si>
  <si>
    <t>Warmtebron van de verdamper:</t>
  </si>
  <si>
    <t>Enkel buitenlucht</t>
  </si>
  <si>
    <t>Waarde bij ontstentenis voor het rendement:</t>
  </si>
  <si>
    <t>TO-vermogen:</t>
  </si>
  <si>
    <t>Stand-by vermogen:</t>
  </si>
  <si>
    <t>CCH-vermogen:</t>
  </si>
  <si>
    <t>De warmtepomp wordt als actieve koelmachine gebruikt:</t>
  </si>
  <si>
    <t>Ja</t>
  </si>
  <si>
    <t>Soort toestel:</t>
  </si>
  <si>
    <t>EPB data 2018 Buderus en Bosch warmtepompgamma</t>
  </si>
  <si>
    <t>Merk</t>
  </si>
  <si>
    <t>Product ID</t>
  </si>
  <si>
    <t>Soort Toestel</t>
  </si>
  <si>
    <t>Warmtebron van de verdamper</t>
  </si>
  <si>
    <t>Poff ( kW)</t>
  </si>
  <si>
    <t>Pto ( kW)</t>
  </si>
  <si>
    <t>Psb ( kW)</t>
  </si>
  <si>
    <t>Pck ( kW)</t>
  </si>
  <si>
    <t>Warmtepomp</t>
  </si>
  <si>
    <t>Gaskleppen en/of ventilatoren aanwezig</t>
  </si>
  <si>
    <t>Subtype warmtepomp</t>
  </si>
  <si>
    <t>Warmteafgiftemedium van de condensor</t>
  </si>
  <si>
    <t>Bosch</t>
  </si>
  <si>
    <t>Vermogen (nominaal of thermisch):</t>
  </si>
  <si>
    <t>Subtype toestel:</t>
  </si>
  <si>
    <t>OPWEKKER</t>
  </si>
  <si>
    <t>Warmteafgiftemedium van de condensor:</t>
  </si>
  <si>
    <t>VERWARMING</t>
  </si>
  <si>
    <t>De warmtepomp wordt als actieve koelmachine gebruikt</t>
  </si>
  <si>
    <t>Vermogensbereik</t>
  </si>
  <si>
    <t>Vermogen in uit-stand:</t>
  </si>
  <si>
    <r>
      <t>Invoer van SCOP-</t>
    </r>
    <r>
      <rPr>
        <sz val="9"/>
        <color theme="1"/>
        <rFont val="Bosch Office Sans"/>
      </rPr>
      <t>ON/</t>
    </r>
  </si>
  <si>
    <r>
      <t>Invoer van SCOP</t>
    </r>
    <r>
      <rPr>
        <b/>
        <u/>
        <sz val="10"/>
        <color theme="1"/>
        <rFont val="Calibri"/>
        <family val="2"/>
        <scheme val="minor"/>
      </rPr>
      <t>on</t>
    </r>
  </si>
  <si>
    <r>
      <t>Vereenvoudige berekening SCOP-</t>
    </r>
    <r>
      <rPr>
        <sz val="9"/>
        <color theme="1"/>
        <rFont val="Arial"/>
        <family val="2"/>
      </rPr>
      <t>on</t>
    </r>
  </si>
  <si>
    <t>Gaskleppen en/of ventilatoren aanwezig:</t>
  </si>
  <si>
    <t>Het toestel staat buiten het beschermd volume</t>
  </si>
  <si>
    <t>Dit stavingscertificaat is geldig vanaf 01/01/2021</t>
  </si>
  <si>
    <t>Selecteer hier uw Aircotoestel</t>
  </si>
  <si>
    <t>Toestel is op de markt gebracht</t>
  </si>
  <si>
    <t>Binnenlucht</t>
  </si>
  <si>
    <t>Vanaf 01/01/2018</t>
  </si>
  <si>
    <t>≤ 12 kW</t>
  </si>
  <si>
    <t>De ingevoerde warmtepomp is een multisplit of een VRF</t>
  </si>
  <si>
    <t>Vermogen (nominaal of thermisch)</t>
  </si>
  <si>
    <t>Waarde bij ontstentenis voor het rendement</t>
  </si>
  <si>
    <t>Warmtepomp met 2 luchtkanalen</t>
  </si>
  <si>
    <t>SCOP</t>
  </si>
  <si>
    <t>De technische specificaties in dit stavingscertificaat kunnen worden gebruikt voor de ingave van opwekkingstoestellen voor verwarming in de EPB-software. Indien nodig, kunnen de officiële testresultaten, die dit certificaat staven, bekomen worden (test uitgevoerd volgens de norm EN 14825).</t>
  </si>
  <si>
    <t>Het toestel staat buiten het beschermd volume:</t>
  </si>
  <si>
    <t xml:space="preserve">Toepassing van de Ecodesign-richtlijn </t>
  </si>
  <si>
    <t>Toestel is op de markt gebracht:</t>
  </si>
  <si>
    <t>Toepassing van de richtlijn Ecodesign verwarming</t>
  </si>
  <si>
    <t>Vermogenbereik:</t>
  </si>
  <si>
    <t>De ingevoerde warmtepomp is een multisplit of een VRF:</t>
  </si>
  <si>
    <r>
      <t>SCOP:</t>
    </r>
    <r>
      <rPr>
        <sz val="12"/>
        <color theme="1"/>
        <rFont val="Bosch Office Sans"/>
      </rPr>
      <t xml:space="preserve"> </t>
    </r>
  </si>
  <si>
    <t>Warmtepomp met 2 luchtkanalen:</t>
  </si>
  <si>
    <t>&gt; 12 kW</t>
  </si>
  <si>
    <t>NA</t>
  </si>
  <si>
    <t>multi-split</t>
  </si>
  <si>
    <t>CL5000MS 42 OUE</t>
  </si>
  <si>
    <t>CL3000i 26 E</t>
  </si>
  <si>
    <t>CL3000i 35 E</t>
  </si>
  <si>
    <t>CL3000i 53 E</t>
  </si>
  <si>
    <t>CL3000i 70 E</t>
  </si>
  <si>
    <t>CL5000i 26 E</t>
  </si>
  <si>
    <t>CL5000i 35 E</t>
  </si>
  <si>
    <t>CL5000MS 18 OUE</t>
  </si>
  <si>
    <t>CL5000MS 27 OUE</t>
  </si>
  <si>
    <t>CL5000MS 36 OUE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</si>
</sst>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Bosch Office Sans"/>
    </font>
    <font>
      <i/>
      <sz val="10"/>
      <color theme="1"/>
      <name val="Bosch Office Sans"/>
    </font>
    <font>
      <sz val="12"/>
      <color theme="1"/>
      <name val="Bosch Office Sans"/>
    </font>
    <font>
      <b/>
      <u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7" fillId="0" borderId="0" xfId="0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0" fillId="2" borderId="0" xfId="0" applyFont="1" applyFill="1" applyAlignment="1" applyProtection="1">
      <alignment horizontal="left" vertical="top"/>
      <protection hidden="1"/>
    </xf>
    <xf numFmtId="0" fontId="14" fillId="0" borderId="0" xfId="0" applyFont="1" applyFill="1"/>
    <xf numFmtId="0" fontId="8" fillId="0" borderId="0" xfId="0" applyFont="1" applyFill="1" applyAlignment="1">
      <alignment horizontal="center" wrapText="1"/>
    </xf>
    <xf numFmtId="164" fontId="0" fillId="0" borderId="0" xfId="0" applyNumberFormat="1" applyFill="1"/>
    <xf numFmtId="1" fontId="0" fillId="0" borderId="0" xfId="0" applyNumberFormat="1" applyFill="1"/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vertical="top" wrapText="1"/>
      <protection hidden="1"/>
    </xf>
    <xf numFmtId="165" fontId="0" fillId="0" borderId="0" xfId="0" applyNumberFormat="1" applyFill="1"/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horizontal="left" vertical="top"/>
      <protection hidden="1"/>
    </xf>
    <xf numFmtId="165" fontId="1" fillId="2" borderId="0" xfId="0" applyNumberFormat="1" applyFont="1" applyFill="1" applyAlignment="1" applyProtection="1">
      <alignment horizontal="left" vertical="top"/>
      <protection hidden="1"/>
    </xf>
  </cellXfs>
  <cellStyles count="1">
    <cellStyle name="Normal" xfId="0" builtinId="0"/>
  </cellStyles>
  <dxfs count="31">
    <dxf>
      <font>
        <b val="0"/>
        <i/>
      </font>
    </dxf>
    <dxf>
      <font>
        <b/>
        <i val="0"/>
      </font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12" name="Groe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4558478" y="301338"/>
          <a:ext cx="549106" cy="98755"/>
          <a:chOff x="8853" y="1037"/>
          <a:chExt cx="1727" cy="323"/>
        </a:xfrm>
      </xdr:grpSpPr>
      <xdr:sp macro="" textlink="">
        <xdr:nvSpPr>
          <xdr:cNvPr id="16" name="AutoShape 1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7" name="Picture 13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1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AutoShape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1" name="Line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2" name="Picture 18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9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124810</xdr:colOff>
      <xdr:row>0</xdr:row>
      <xdr:rowOff>0</xdr:rowOff>
    </xdr:to>
    <xdr:cxnSp macro="">
      <xdr:nvCxnSpPr>
        <xdr:cNvPr id="26" name="Rechte verbindingslij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0" y="0"/>
          <a:ext cx="5255321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0</xdr:row>
      <xdr:rowOff>7938</xdr:rowOff>
    </xdr:from>
    <xdr:to>
      <xdr:col>16</xdr:col>
      <xdr:colOff>301625</xdr:colOff>
      <xdr:row>7</xdr:row>
      <xdr:rowOff>150178</xdr:rowOff>
    </xdr:to>
    <xdr:sp macro="" textlink="">
      <xdr:nvSpPr>
        <xdr:cNvPr id="59" name="Textfeld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607" y="7938"/>
          <a:ext cx="5749018" cy="130111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23379</xdr:rowOff>
    </xdr:from>
    <xdr:to>
      <xdr:col>16</xdr:col>
      <xdr:colOff>311731</xdr:colOff>
      <xdr:row>3</xdr:row>
      <xdr:rowOff>39255</xdr:rowOff>
    </xdr:to>
    <xdr:pic>
      <xdr:nvPicPr>
        <xdr:cNvPr id="60" name="Bild 5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879" y="232929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18823</xdr:rowOff>
    </xdr:from>
    <xdr:to>
      <xdr:col>16</xdr:col>
      <xdr:colOff>387803</xdr:colOff>
      <xdr:row>1</xdr:row>
      <xdr:rowOff>35151</xdr:rowOff>
    </xdr:to>
    <xdr:pic>
      <xdr:nvPicPr>
        <xdr:cNvPr id="61" name="Bild 5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8823"/>
          <a:ext cx="5902778" cy="2258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40"/>
  <sheetViews>
    <sheetView tabSelected="1" view="pageBreakPreview" zoomScaleNormal="115" zoomScaleSheetLayoutView="100" zoomScalePageLayoutView="115" workbookViewId="0">
      <selection activeCell="K15" sqref="K15:Q15"/>
    </sheetView>
  </sheetViews>
  <sheetFormatPr defaultColWidth="0" defaultRowHeight="12.75" zeroHeight="1" x14ac:dyDescent="0.2"/>
  <cols>
    <col min="1" max="16" width="5.140625" style="2" customWidth="1"/>
    <col min="17" max="17" width="6.5703125" style="2" customWidth="1"/>
    <col min="18" max="18" width="58.5703125" style="2" customWidth="1"/>
    <col min="19" max="19" width="5" style="2" hidden="1"/>
    <col min="20" max="16382" width="9" style="2" hidden="1"/>
    <col min="16383" max="16383" width="7" style="2" hidden="1"/>
    <col min="16384" max="16384" width="9" style="2" hidden="1"/>
  </cols>
  <sheetData>
    <row r="1" spans="1:25" ht="16.5" customHeight="1" x14ac:dyDescent="0.2">
      <c r="Q1" s="6"/>
    </row>
    <row r="2" spans="1:25" x14ac:dyDescent="0.2">
      <c r="Q2" s="6"/>
    </row>
    <row r="3" spans="1:25" x14ac:dyDescent="0.2">
      <c r="Q3" s="6"/>
    </row>
    <row r="4" spans="1:25" x14ac:dyDescent="0.2">
      <c r="Q4" s="6"/>
    </row>
    <row r="5" spans="1:25" x14ac:dyDescent="0.2">
      <c r="Q5" s="6"/>
    </row>
    <row r="6" spans="1:25" x14ac:dyDescent="0.2">
      <c r="Q6" s="6"/>
    </row>
    <row r="7" spans="1:25" x14ac:dyDescent="0.2">
      <c r="Q7" s="6"/>
    </row>
    <row r="8" spans="1:25" ht="14.1" customHeight="1" x14ac:dyDescent="0.2">
      <c r="Q8" s="6"/>
    </row>
    <row r="9" spans="1:25" ht="14.1" customHeight="1" x14ac:dyDescent="0.2">
      <c r="A9" s="41" t="s">
        <v>51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25" ht="14.1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25" ht="14.1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25" ht="14.1" customHeight="1" x14ac:dyDescent="0.2">
      <c r="A12" s="41" t="s">
        <v>40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1"/>
    </row>
    <row r="13" spans="1:25" ht="14.1" customHeight="1" x14ac:dyDescent="0.2">
      <c r="A13" s="5" t="s">
        <v>29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25" ht="14.1" customHeight="1" x14ac:dyDescent="0.2">
      <c r="B14" s="36" t="s">
        <v>0</v>
      </c>
      <c r="C14" s="36"/>
      <c r="D14" s="36"/>
      <c r="E14" s="36"/>
      <c r="F14" s="36"/>
      <c r="G14" s="36"/>
      <c r="H14" s="36"/>
      <c r="I14" s="36"/>
      <c r="J14" s="11"/>
      <c r="K14" s="34" t="str">
        <f>IFERROR(VLOOKUP($K$15,Blad2!$A$5:$U$40,2,),"")</f>
        <v/>
      </c>
      <c r="L14" s="34"/>
      <c r="M14" s="34"/>
      <c r="N14" s="34"/>
      <c r="O14" s="34"/>
      <c r="P14" s="34"/>
      <c r="Q14" s="34"/>
    </row>
    <row r="15" spans="1:25" ht="14.1" customHeight="1" x14ac:dyDescent="0.2">
      <c r="B15" s="36" t="s">
        <v>1</v>
      </c>
      <c r="C15" s="36"/>
      <c r="D15" s="36"/>
      <c r="E15" s="36"/>
      <c r="F15" s="36"/>
      <c r="G15" s="36"/>
      <c r="H15" s="36"/>
      <c r="I15" s="36"/>
      <c r="J15" s="11"/>
      <c r="K15" s="42" t="s">
        <v>41</v>
      </c>
      <c r="L15" s="42"/>
      <c r="M15" s="42"/>
      <c r="N15" s="42"/>
      <c r="O15" s="42"/>
      <c r="P15" s="42"/>
      <c r="Q15" s="42"/>
      <c r="R15" s="12"/>
      <c r="S15" s="6"/>
      <c r="T15" s="6"/>
      <c r="U15" s="6"/>
      <c r="V15" s="6"/>
      <c r="W15" s="6"/>
      <c r="X15" s="6"/>
      <c r="Y15" s="6"/>
    </row>
    <row r="16" spans="1:25" ht="14.1" customHeight="1" x14ac:dyDescent="0.2">
      <c r="B16" s="36" t="s">
        <v>12</v>
      </c>
      <c r="C16" s="36"/>
      <c r="D16" s="36"/>
      <c r="E16" s="36"/>
      <c r="F16" s="36"/>
      <c r="G16" s="36"/>
      <c r="H16" s="36"/>
      <c r="I16" s="36"/>
      <c r="J16" s="11"/>
      <c r="K16" s="34" t="str">
        <f>IFERROR(VLOOKUP($K$15,Blad2!$A$5:$U$40,3,),"")</f>
        <v/>
      </c>
      <c r="L16" s="34"/>
      <c r="M16" s="34"/>
      <c r="N16" s="34"/>
      <c r="O16" s="34"/>
      <c r="P16" s="34"/>
      <c r="Q16" s="34"/>
    </row>
    <row r="17" spans="1:17" ht="14.1" customHeight="1" x14ac:dyDescent="0.2">
      <c r="B17" s="36" t="s">
        <v>28</v>
      </c>
      <c r="C17" s="36"/>
      <c r="D17" s="36"/>
      <c r="E17" s="36"/>
      <c r="F17" s="36"/>
      <c r="G17" s="36"/>
      <c r="H17" s="36"/>
      <c r="I17" s="36"/>
      <c r="J17" s="11"/>
      <c r="K17" s="34" t="str">
        <f>IFERROR(VLOOKUP($K$15,Blad2!$A$5:$U$40,4,),"")</f>
        <v/>
      </c>
      <c r="L17" s="34"/>
      <c r="M17" s="34"/>
      <c r="N17" s="34"/>
      <c r="O17" s="34"/>
      <c r="P17" s="34"/>
      <c r="Q17" s="34"/>
    </row>
    <row r="18" spans="1:17" ht="14.1" customHeight="1" x14ac:dyDescent="0.2">
      <c r="B18" s="36" t="s">
        <v>4</v>
      </c>
      <c r="C18" s="36"/>
      <c r="D18" s="36"/>
      <c r="E18" s="36"/>
      <c r="F18" s="36"/>
      <c r="G18" s="36"/>
      <c r="H18" s="36"/>
      <c r="I18" s="36"/>
      <c r="J18" s="11"/>
      <c r="K18" s="34" t="str">
        <f>IFERROR(VLOOKUP($K$15,Blad2!$A$5:$U$40,5,),"")</f>
        <v/>
      </c>
      <c r="L18" s="34"/>
      <c r="M18" s="34"/>
      <c r="N18" s="34"/>
      <c r="O18" s="34"/>
      <c r="P18" s="34"/>
      <c r="Q18" s="34"/>
    </row>
    <row r="19" spans="1:17" ht="14.1" customHeight="1" x14ac:dyDescent="0.2">
      <c r="B19" s="36" t="s">
        <v>30</v>
      </c>
      <c r="C19" s="36"/>
      <c r="D19" s="36"/>
      <c r="E19" s="36"/>
      <c r="F19" s="36"/>
      <c r="G19" s="36"/>
      <c r="H19" s="36"/>
      <c r="I19" s="36"/>
      <c r="J19" s="11"/>
      <c r="K19" s="34" t="str">
        <f>IFERROR(VLOOKUP($K$15,Blad2!$A$5:$U$40,6,),"")</f>
        <v/>
      </c>
      <c r="L19" s="34"/>
      <c r="M19" s="34"/>
      <c r="N19" s="34"/>
      <c r="O19" s="34"/>
      <c r="P19" s="34"/>
      <c r="Q19" s="34"/>
    </row>
    <row r="20" spans="1:17" ht="14.1" customHeight="1" x14ac:dyDescent="0.2">
      <c r="A20" s="3"/>
      <c r="B20" s="2" t="s">
        <v>52</v>
      </c>
      <c r="C20" s="11"/>
      <c r="D20" s="11"/>
      <c r="E20" s="11"/>
      <c r="F20" s="11"/>
      <c r="G20" s="11"/>
      <c r="H20" s="11"/>
      <c r="I20" s="11"/>
      <c r="J20" s="11"/>
      <c r="K20" s="34" t="str">
        <f>IFERROR(VLOOKUP($K$15,Blad2!$A$5:$U$40,7,),"")</f>
        <v/>
      </c>
      <c r="L20" s="34"/>
      <c r="M20" s="34"/>
      <c r="N20" s="34"/>
      <c r="O20" s="34"/>
      <c r="P20" s="34"/>
      <c r="Q20" s="34"/>
    </row>
    <row r="21" spans="1:17" ht="14.1" customHeight="1" x14ac:dyDescent="0.2">
      <c r="A21" s="3"/>
      <c r="B21" s="43" t="s">
        <v>38</v>
      </c>
      <c r="C21" s="43"/>
      <c r="D21" s="43"/>
      <c r="E21" s="43"/>
      <c r="F21" s="43"/>
      <c r="G21" s="43"/>
      <c r="H21" s="43"/>
      <c r="I21" s="43"/>
      <c r="J21" s="11"/>
      <c r="K21" s="34" t="str">
        <f>IFERROR(VLOOKUP($K$15,Blad2!$A$5:$U$40,8,),"")</f>
        <v/>
      </c>
      <c r="L21" s="34"/>
      <c r="M21" s="34"/>
      <c r="N21" s="34"/>
      <c r="O21" s="34"/>
      <c r="P21" s="34"/>
      <c r="Q21" s="34"/>
    </row>
    <row r="22" spans="1:17" ht="14.1" customHeight="1" x14ac:dyDescent="0.2">
      <c r="N22" s="32"/>
      <c r="O22" s="32"/>
      <c r="P22" s="32"/>
      <c r="Q22" s="32"/>
    </row>
    <row r="23" spans="1:17" ht="14.1" customHeight="1" x14ac:dyDescent="0.2">
      <c r="A23" s="38" t="s">
        <v>53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2"/>
      <c r="O23" s="32"/>
      <c r="P23" s="32"/>
      <c r="Q23" s="32"/>
    </row>
    <row r="24" spans="1:17" ht="14.1" customHeight="1" x14ac:dyDescent="0.2">
      <c r="A24" s="4"/>
      <c r="B24" s="39" t="s">
        <v>54</v>
      </c>
      <c r="C24" s="39"/>
      <c r="D24" s="39"/>
      <c r="E24" s="39"/>
      <c r="F24" s="39"/>
      <c r="G24" s="39"/>
      <c r="H24" s="39"/>
      <c r="I24" s="39"/>
      <c r="J24" s="11"/>
      <c r="K24" s="34" t="str">
        <f>IFERROR(VLOOKUP($K$15,Blad2!$A$5:$U$40,9,),"")</f>
        <v/>
      </c>
      <c r="L24" s="34"/>
      <c r="M24" s="34"/>
      <c r="N24" s="34"/>
      <c r="O24" s="34"/>
      <c r="P24" s="34"/>
      <c r="Q24" s="34"/>
    </row>
    <row r="25" spans="1:17" ht="14.1" customHeight="1" x14ac:dyDescent="0.2">
      <c r="A25" s="4"/>
      <c r="B25" s="31"/>
      <c r="C25" s="31"/>
      <c r="D25" s="31"/>
      <c r="E25" s="31"/>
      <c r="F25" s="31"/>
      <c r="G25" s="31"/>
      <c r="H25" s="31"/>
      <c r="I25" s="31"/>
      <c r="J25" s="11"/>
      <c r="K25" s="6"/>
      <c r="L25" s="11"/>
      <c r="M25" s="11"/>
      <c r="N25" s="11"/>
    </row>
    <row r="26" spans="1:17" ht="14.1" customHeight="1" x14ac:dyDescent="0.2">
      <c r="A26" s="5" t="s">
        <v>31</v>
      </c>
      <c r="B26" s="7"/>
      <c r="C26" s="7"/>
      <c r="D26" s="7"/>
      <c r="E26" s="7"/>
      <c r="F26" s="7"/>
      <c r="G26" s="7"/>
      <c r="H26" s="7"/>
      <c r="I26" s="7"/>
      <c r="J26" s="11"/>
      <c r="K26" s="6"/>
      <c r="L26" s="11"/>
      <c r="M26" s="11"/>
      <c r="N26" s="11"/>
    </row>
    <row r="27" spans="1:17" ht="14.1" customHeight="1" x14ac:dyDescent="0.2">
      <c r="A27" s="5"/>
      <c r="B27" s="31"/>
      <c r="C27" s="31"/>
      <c r="D27" s="31"/>
      <c r="E27" s="31"/>
      <c r="F27" s="31"/>
      <c r="G27" s="31"/>
      <c r="H27" s="31"/>
      <c r="I27" s="31"/>
      <c r="J27" s="11"/>
      <c r="K27" s="6"/>
      <c r="L27" s="11"/>
      <c r="M27" s="11"/>
      <c r="N27" s="11"/>
    </row>
    <row r="28" spans="1:17" ht="14.1" customHeight="1" x14ac:dyDescent="0.2">
      <c r="A28" s="40" t="s">
        <v>55</v>
      </c>
      <c r="B28" s="40"/>
      <c r="C28" s="40"/>
      <c r="D28" s="40"/>
      <c r="E28" s="40"/>
      <c r="F28" s="40"/>
      <c r="G28" s="40"/>
      <c r="H28" s="40"/>
      <c r="I28" s="40"/>
      <c r="J28" s="40"/>
      <c r="K28" s="6"/>
      <c r="L28" s="11"/>
      <c r="M28" s="11"/>
      <c r="N28" s="11"/>
    </row>
    <row r="29" spans="1:17" ht="14.1" customHeight="1" x14ac:dyDescent="0.2">
      <c r="A29" s="8"/>
      <c r="B29" s="36" t="s">
        <v>56</v>
      </c>
      <c r="C29" s="36"/>
      <c r="D29" s="36"/>
      <c r="E29" s="36"/>
      <c r="F29" s="36"/>
      <c r="G29" s="36"/>
      <c r="H29" s="36"/>
      <c r="I29" s="36"/>
      <c r="J29" s="9"/>
      <c r="K29" s="34" t="str">
        <f>IFERROR(VLOOKUP($K$15,Blad2!$A$5:$U$40,10,),"")</f>
        <v/>
      </c>
      <c r="L29" s="34"/>
      <c r="M29" s="34"/>
      <c r="N29" s="34"/>
      <c r="O29" s="34"/>
      <c r="P29" s="34"/>
      <c r="Q29" s="34"/>
    </row>
    <row r="30" spans="1:17" ht="14.1" customHeight="1" x14ac:dyDescent="0.2">
      <c r="B30" s="35" t="s">
        <v>57</v>
      </c>
      <c r="C30" s="35"/>
      <c r="D30" s="35"/>
      <c r="E30" s="35"/>
      <c r="F30" s="35"/>
      <c r="G30" s="35"/>
      <c r="H30" s="35"/>
      <c r="I30" s="35"/>
      <c r="J30" s="11"/>
      <c r="K30" s="28"/>
      <c r="L30" s="28"/>
      <c r="M30" s="28"/>
      <c r="N30" s="28"/>
      <c r="O30" s="28"/>
      <c r="P30" s="28"/>
      <c r="Q30" s="28"/>
    </row>
    <row r="31" spans="1:17" ht="14.1" customHeight="1" x14ac:dyDescent="0.2">
      <c r="B31" s="35"/>
      <c r="C31" s="35"/>
      <c r="D31" s="35"/>
      <c r="E31" s="35"/>
      <c r="F31" s="35"/>
      <c r="G31" s="35"/>
      <c r="H31" s="35"/>
      <c r="I31" s="35"/>
      <c r="J31" s="11"/>
      <c r="K31" s="34" t="str">
        <f>IFERROR(VLOOKUP($K$15,Blad2!$A$5:$U$40,11,),"")</f>
        <v/>
      </c>
      <c r="L31" s="34"/>
      <c r="M31" s="34"/>
      <c r="N31" s="34"/>
      <c r="O31" s="34"/>
      <c r="P31" s="34"/>
      <c r="Q31" s="34"/>
    </row>
    <row r="32" spans="1:17" ht="14.1" customHeight="1" x14ac:dyDescent="0.2">
      <c r="B32" s="36" t="s">
        <v>27</v>
      </c>
      <c r="C32" s="36"/>
      <c r="D32" s="36"/>
      <c r="E32" s="36"/>
      <c r="F32" s="36"/>
      <c r="G32" s="36"/>
      <c r="H32" s="36"/>
      <c r="I32" s="36"/>
      <c r="J32" s="11"/>
      <c r="K32" s="34" t="str">
        <f>IFERROR(VLOOKUP($K$15,Blad2!$A$5:$U$40,12,),"")</f>
        <v/>
      </c>
      <c r="L32" s="34"/>
      <c r="M32" s="34"/>
      <c r="N32" s="34"/>
      <c r="O32" s="34"/>
      <c r="P32" s="34"/>
      <c r="Q32" s="34"/>
    </row>
    <row r="33" spans="2:17" ht="14.1" customHeight="1" x14ac:dyDescent="0.2">
      <c r="B33" s="36" t="s">
        <v>6</v>
      </c>
      <c r="C33" s="36"/>
      <c r="D33" s="36"/>
      <c r="E33" s="36"/>
      <c r="F33" s="36"/>
      <c r="G33" s="36"/>
      <c r="H33" s="36"/>
      <c r="I33" s="36"/>
      <c r="J33" s="11"/>
      <c r="K33" s="34" t="str">
        <f>IFERROR(VLOOKUP($K$15,Blad2!$A$5:$U$40,13,),"")</f>
        <v/>
      </c>
      <c r="L33" s="34"/>
      <c r="M33" s="6"/>
      <c r="N33" s="6"/>
      <c r="O33" s="6"/>
      <c r="P33" s="6"/>
      <c r="Q33" s="6"/>
    </row>
    <row r="34" spans="2:17" ht="14.1" customHeight="1" x14ac:dyDescent="0.2">
      <c r="B34" s="36" t="s">
        <v>34</v>
      </c>
      <c r="C34" s="36"/>
      <c r="D34" s="36"/>
      <c r="E34" s="36"/>
      <c r="F34" s="36"/>
      <c r="G34" s="36"/>
      <c r="H34" s="36"/>
      <c r="I34" s="36"/>
      <c r="J34" s="11"/>
      <c r="K34" s="37" t="str">
        <f>IFERROR(VLOOKUP($K$15,Blad2!$A$5:$U$40,14,),"")</f>
        <v/>
      </c>
      <c r="L34" s="37"/>
      <c r="M34" s="6" t="str">
        <f>IF(K34="","","kW")</f>
        <v/>
      </c>
      <c r="N34" s="6"/>
      <c r="O34" s="6"/>
      <c r="P34" s="6"/>
      <c r="Q34" s="6"/>
    </row>
    <row r="35" spans="2:17" ht="14.1" customHeight="1" x14ac:dyDescent="0.2">
      <c r="B35" s="36" t="s">
        <v>7</v>
      </c>
      <c r="C35" s="36"/>
      <c r="D35" s="36"/>
      <c r="E35" s="36"/>
      <c r="F35" s="36"/>
      <c r="G35" s="36"/>
      <c r="H35" s="36"/>
      <c r="I35" s="36"/>
      <c r="J35" s="11"/>
      <c r="K35" s="37" t="str">
        <f>IFERROR(VLOOKUP($K$15,Blad2!$A$5:$U$40,15,),"")</f>
        <v/>
      </c>
      <c r="L35" s="37"/>
      <c r="M35" s="34" t="str">
        <f>IF(K35="","","kW")</f>
        <v/>
      </c>
      <c r="N35" s="34"/>
      <c r="O35" s="34"/>
      <c r="P35" s="34"/>
      <c r="Q35" s="34"/>
    </row>
    <row r="36" spans="2:17" ht="14.1" customHeight="1" x14ac:dyDescent="0.2">
      <c r="B36" s="36" t="s">
        <v>8</v>
      </c>
      <c r="C36" s="36"/>
      <c r="D36" s="36"/>
      <c r="E36" s="36"/>
      <c r="F36" s="36"/>
      <c r="G36" s="36"/>
      <c r="H36" s="36"/>
      <c r="I36" s="36"/>
      <c r="J36" s="11"/>
      <c r="K36" s="37" t="str">
        <f>IFERROR(VLOOKUP($K$15,Blad2!$A$5:$U$40,16,),"")</f>
        <v/>
      </c>
      <c r="L36" s="37"/>
      <c r="M36" s="34" t="str">
        <f>IF(K36="","","kW")</f>
        <v/>
      </c>
      <c r="N36" s="34"/>
      <c r="O36" s="34"/>
      <c r="P36" s="34"/>
      <c r="Q36" s="34"/>
    </row>
    <row r="37" spans="2:17" ht="14.1" customHeight="1" x14ac:dyDescent="0.2">
      <c r="B37" s="36" t="s">
        <v>9</v>
      </c>
      <c r="C37" s="36"/>
      <c r="D37" s="36"/>
      <c r="E37" s="36"/>
      <c r="F37" s="36"/>
      <c r="G37" s="36"/>
      <c r="H37" s="36"/>
      <c r="I37" s="36"/>
      <c r="J37" s="11"/>
      <c r="K37" s="37" t="str">
        <f>IFERROR(VLOOKUP($K$15,Blad2!$A$5:$U$40,17,),"")</f>
        <v/>
      </c>
      <c r="L37" s="37"/>
      <c r="M37" s="34" t="str">
        <f>IF(K37="","","kW")</f>
        <v/>
      </c>
      <c r="N37" s="34"/>
      <c r="O37" s="34"/>
      <c r="P37" s="34"/>
      <c r="Q37" s="34"/>
    </row>
    <row r="38" spans="2:17" ht="14.1" customHeight="1" x14ac:dyDescent="0.2">
      <c r="B38" s="35" t="s">
        <v>10</v>
      </c>
      <c r="C38" s="35"/>
      <c r="D38" s="35"/>
      <c r="E38" s="35"/>
      <c r="F38" s="35"/>
      <c r="G38" s="35"/>
      <c r="H38" s="35"/>
      <c r="I38" s="35"/>
      <c r="J38" s="11"/>
      <c r="K38" s="34"/>
      <c r="L38" s="34"/>
      <c r="M38" s="34"/>
      <c r="N38" s="34"/>
      <c r="O38" s="34"/>
      <c r="P38" s="34"/>
      <c r="Q38" s="34"/>
    </row>
    <row r="39" spans="2:17" ht="14.1" customHeight="1" x14ac:dyDescent="0.2">
      <c r="B39" s="35"/>
      <c r="C39" s="35"/>
      <c r="D39" s="35"/>
      <c r="E39" s="35"/>
      <c r="F39" s="35"/>
      <c r="G39" s="35"/>
      <c r="H39" s="35"/>
      <c r="I39" s="35"/>
      <c r="J39" s="11"/>
      <c r="K39" s="34" t="str">
        <f>IFERROR(VLOOKUP($K$15,Blad2!$A$5:$U$40,18,),"")</f>
        <v/>
      </c>
      <c r="L39" s="34"/>
      <c r="M39" s="34"/>
      <c r="N39" s="34"/>
      <c r="O39" s="34"/>
      <c r="P39" s="34"/>
      <c r="Q39" s="34"/>
    </row>
    <row r="40" spans="2:17" ht="14.1" customHeight="1" x14ac:dyDescent="0.2">
      <c r="B40" s="35" t="s">
        <v>59</v>
      </c>
      <c r="C40" s="35"/>
      <c r="D40" s="35"/>
      <c r="E40" s="35"/>
      <c r="F40" s="35"/>
      <c r="G40" s="35"/>
      <c r="H40" s="35"/>
      <c r="I40" s="35"/>
      <c r="J40" s="11"/>
      <c r="K40" s="34" t="str">
        <f>IFERROR(VLOOKUP($K$15,Blad2!$A$5:$U$40,19,),"")</f>
        <v/>
      </c>
      <c r="L40" s="34"/>
      <c r="M40" s="34"/>
      <c r="N40" s="34"/>
      <c r="O40" s="34"/>
      <c r="P40" s="34"/>
      <c r="Q40" s="34"/>
    </row>
    <row r="41" spans="2:17" ht="14.1" customHeight="1" x14ac:dyDescent="0.2">
      <c r="B41" s="35" t="s">
        <v>35</v>
      </c>
      <c r="C41" s="35"/>
      <c r="D41" s="35"/>
      <c r="E41" s="35"/>
      <c r="F41" s="35"/>
      <c r="G41" s="35"/>
      <c r="H41" s="35"/>
      <c r="I41" s="35"/>
      <c r="J41" s="35"/>
      <c r="K41" s="34" t="str">
        <f>IFERROR(VLOOKUP($K$15,Blad2!$A$5:$U$40,20,),"")</f>
        <v/>
      </c>
      <c r="L41" s="34"/>
      <c r="M41" s="34"/>
      <c r="N41" s="34"/>
      <c r="O41" s="34"/>
      <c r="P41" s="34"/>
      <c r="Q41" s="34"/>
    </row>
    <row r="42" spans="2:17" ht="14.1" customHeight="1" x14ac:dyDescent="0.2">
      <c r="B42" s="36" t="s">
        <v>58</v>
      </c>
      <c r="C42" s="36"/>
      <c r="D42" s="36"/>
      <c r="E42" s="36"/>
      <c r="F42" s="36"/>
      <c r="G42" s="36"/>
      <c r="H42" s="36"/>
      <c r="I42" s="36"/>
      <c r="J42" s="29"/>
      <c r="K42" s="44" t="str">
        <f>IFERROR(VLOOKUP($K$15,Blad2!$A$5:$U$40,21,),"")</f>
        <v/>
      </c>
      <c r="L42" s="44"/>
      <c r="M42" s="44"/>
      <c r="N42" s="44"/>
      <c r="O42" s="44"/>
      <c r="P42" s="44"/>
      <c r="Q42" s="44"/>
    </row>
    <row r="43" spans="2:17" ht="14.1" customHeight="1" x14ac:dyDescent="0.2">
      <c r="B43" s="30"/>
      <c r="C43" s="30"/>
      <c r="D43" s="30"/>
      <c r="E43" s="30"/>
      <c r="F43" s="30"/>
      <c r="G43" s="30"/>
      <c r="H43" s="30"/>
      <c r="I43" s="30"/>
      <c r="J43" s="29"/>
      <c r="K43" s="6"/>
      <c r="L43" s="6"/>
      <c r="M43" s="6"/>
      <c r="N43" s="6"/>
      <c r="O43" s="6"/>
      <c r="P43" s="6"/>
      <c r="Q43" s="6"/>
    </row>
    <row r="44" spans="2:17" ht="14.1" customHeight="1" x14ac:dyDescent="0.2">
      <c r="B44" s="30"/>
      <c r="C44" s="30"/>
      <c r="D44" s="30"/>
      <c r="E44" s="30"/>
      <c r="F44" s="30"/>
      <c r="G44" s="30"/>
      <c r="H44" s="30"/>
      <c r="I44" s="30"/>
      <c r="J44" s="29"/>
      <c r="K44" s="6"/>
      <c r="L44" s="6"/>
      <c r="M44" s="6"/>
      <c r="N44" s="6"/>
      <c r="O44" s="6"/>
      <c r="P44" s="6"/>
      <c r="Q44" s="6"/>
    </row>
    <row r="45" spans="2:17" ht="14.1" customHeight="1" x14ac:dyDescent="0.2">
      <c r="J45" s="11"/>
      <c r="K45" s="34"/>
      <c r="L45" s="34"/>
      <c r="M45" s="34"/>
      <c r="N45" s="34"/>
      <c r="O45" s="34"/>
      <c r="P45" s="34"/>
      <c r="Q45" s="34"/>
    </row>
    <row r="46" spans="2:17" hidden="1" x14ac:dyDescent="0.2"/>
    <row r="47" spans="2:17" hidden="1" x14ac:dyDescent="0.2"/>
    <row r="48" spans="2:1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</sheetData>
  <mergeCells count="51">
    <mergeCell ref="K31:Q31"/>
    <mergeCell ref="B42:I42"/>
    <mergeCell ref="B35:I35"/>
    <mergeCell ref="B33:I33"/>
    <mergeCell ref="B41:J41"/>
    <mergeCell ref="B32:I32"/>
    <mergeCell ref="B40:I40"/>
    <mergeCell ref="K40:Q40"/>
    <mergeCell ref="K32:Q32"/>
    <mergeCell ref="K39:Q39"/>
    <mergeCell ref="K41:Q41"/>
    <mergeCell ref="K45:L45"/>
    <mergeCell ref="M45:Q45"/>
    <mergeCell ref="K34:L34"/>
    <mergeCell ref="K35:L35"/>
    <mergeCell ref="B37:I37"/>
    <mergeCell ref="B36:I36"/>
    <mergeCell ref="K38:Q38"/>
    <mergeCell ref="K42:Q42"/>
    <mergeCell ref="A9:Q11"/>
    <mergeCell ref="K15:Q15"/>
    <mergeCell ref="A12:P12"/>
    <mergeCell ref="K17:Q17"/>
    <mergeCell ref="K21:Q21"/>
    <mergeCell ref="K19:Q19"/>
    <mergeCell ref="K14:Q14"/>
    <mergeCell ref="K16:Q16"/>
    <mergeCell ref="K20:Q20"/>
    <mergeCell ref="B14:I14"/>
    <mergeCell ref="B15:I15"/>
    <mergeCell ref="B16:I16"/>
    <mergeCell ref="B17:I17"/>
    <mergeCell ref="B18:I18"/>
    <mergeCell ref="B19:I19"/>
    <mergeCell ref="B21:I21"/>
    <mergeCell ref="K18:Q18"/>
    <mergeCell ref="B38:I39"/>
    <mergeCell ref="B29:I29"/>
    <mergeCell ref="B34:I34"/>
    <mergeCell ref="M37:Q37"/>
    <mergeCell ref="K36:L36"/>
    <mergeCell ref="K37:L37"/>
    <mergeCell ref="M36:Q36"/>
    <mergeCell ref="M35:Q35"/>
    <mergeCell ref="K33:L33"/>
    <mergeCell ref="A23:M23"/>
    <mergeCell ref="B24:I24"/>
    <mergeCell ref="A28:J28"/>
    <mergeCell ref="B30:I31"/>
    <mergeCell ref="K24:Q24"/>
    <mergeCell ref="K29:Q29"/>
  </mergeCells>
  <conditionalFormatting sqref="K15">
    <cfRule type="cellIs" dxfId="30" priority="72" operator="equal">
      <formula>""</formula>
    </cfRule>
    <cfRule type="cellIs" dxfId="29" priority="74" operator="equal">
      <formula>"Selecteer hier uw warmtepomp"</formula>
    </cfRule>
  </conditionalFormatting>
  <conditionalFormatting sqref="K45 K30 M30 K43:Q44">
    <cfRule type="cellIs" dxfId="28" priority="70" operator="equal">
      <formula>"Niet van toepassing"</formula>
    </cfRule>
  </conditionalFormatting>
  <conditionalFormatting sqref="R15:Y15">
    <cfRule type="cellIs" dxfId="27" priority="69" operator="equal">
      <formula>"Niet van toepassing"</formula>
    </cfRule>
  </conditionalFormatting>
  <conditionalFormatting sqref="Q1:Q8">
    <cfRule type="cellIs" dxfId="26" priority="68" operator="equal">
      <formula>"Niet van toepassing"</formula>
    </cfRule>
  </conditionalFormatting>
  <conditionalFormatting sqref="M45">
    <cfRule type="cellIs" dxfId="25" priority="65" operator="equal">
      <formula>"Niet van toepassing"</formula>
    </cfRule>
  </conditionalFormatting>
  <conditionalFormatting sqref="M36">
    <cfRule type="cellIs" dxfId="24" priority="32" operator="equal">
      <formula>"Niet van toepassing"</formula>
    </cfRule>
  </conditionalFormatting>
  <conditionalFormatting sqref="K18:Q18">
    <cfRule type="cellIs" dxfId="23" priority="21" operator="equal">
      <formula>"Niet van toepassing"</formula>
    </cfRule>
  </conditionalFormatting>
  <conditionalFormatting sqref="M35">
    <cfRule type="cellIs" dxfId="22" priority="31" operator="equal">
      <formula>"Niet van toepassing"</formula>
    </cfRule>
  </conditionalFormatting>
  <conditionalFormatting sqref="M34">
    <cfRule type="cellIs" dxfId="21" priority="30" operator="equal">
      <formula>"Niet van toepassing"</formula>
    </cfRule>
  </conditionalFormatting>
  <conditionalFormatting sqref="K16:Q16">
    <cfRule type="cellIs" dxfId="20" priority="23" operator="equal">
      <formula>"Niet van toepassing"</formula>
    </cfRule>
  </conditionalFormatting>
  <conditionalFormatting sqref="K17:Q17">
    <cfRule type="cellIs" dxfId="19" priority="22" operator="equal">
      <formula>"Niet van toepassing"</formula>
    </cfRule>
  </conditionalFormatting>
  <conditionalFormatting sqref="K19:Q19">
    <cfRule type="cellIs" dxfId="18" priority="20" operator="equal">
      <formula>"Niet van toepassing"</formula>
    </cfRule>
  </conditionalFormatting>
  <conditionalFormatting sqref="K31:Q31">
    <cfRule type="cellIs" dxfId="17" priority="13" operator="equal">
      <formula>"Niet van toepassing"</formula>
    </cfRule>
  </conditionalFormatting>
  <conditionalFormatting sqref="K21:Q21">
    <cfRule type="cellIs" dxfId="16" priority="18" operator="equal">
      <formula>"Niet van toepassing"</formula>
    </cfRule>
  </conditionalFormatting>
  <conditionalFormatting sqref="K32:Q32">
    <cfRule type="cellIs" dxfId="15" priority="12" operator="equal">
      <formula>"Niet van toepassing"</formula>
    </cfRule>
  </conditionalFormatting>
  <conditionalFormatting sqref="K29:Q29">
    <cfRule type="cellIs" dxfId="14" priority="15" operator="equal">
      <formula>"Niet van toepassing"</formula>
    </cfRule>
  </conditionalFormatting>
  <conditionalFormatting sqref="K33 Q33">
    <cfRule type="cellIs" dxfId="13" priority="10" operator="equal">
      <formula>"Niet van toepassing"</formula>
    </cfRule>
  </conditionalFormatting>
  <conditionalFormatting sqref="M37">
    <cfRule type="cellIs" dxfId="12" priority="28" operator="equal">
      <formula>"Niet van toepassing"</formula>
    </cfRule>
  </conditionalFormatting>
  <conditionalFormatting sqref="K34">
    <cfRule type="cellIs" dxfId="11" priority="4" operator="equal">
      <formula>"Niet van toepassing"</formula>
    </cfRule>
  </conditionalFormatting>
  <conditionalFormatting sqref="K35:K37">
    <cfRule type="cellIs" dxfId="10" priority="3" operator="equal">
      <formula>"Niet van toepassing"</formula>
    </cfRule>
  </conditionalFormatting>
  <conditionalFormatting sqref="K14:Q14">
    <cfRule type="cellIs" dxfId="9" priority="24" operator="equal">
      <formula>"Niet van toepassing"</formula>
    </cfRule>
  </conditionalFormatting>
  <conditionalFormatting sqref="K20:Q20">
    <cfRule type="cellIs" dxfId="8" priority="19" operator="equal">
      <formula>"Niet van toepassing"</formula>
    </cfRule>
  </conditionalFormatting>
  <conditionalFormatting sqref="K24:Q24">
    <cfRule type="cellIs" dxfId="7" priority="17" operator="equal">
      <formula>"Niet van toepassing"</formula>
    </cfRule>
  </conditionalFormatting>
  <conditionalFormatting sqref="K38:Q38">
    <cfRule type="cellIs" dxfId="6" priority="9" operator="equal">
      <formula>"Niet van toepassing"</formula>
    </cfRule>
  </conditionalFormatting>
  <conditionalFormatting sqref="K39:Q39">
    <cfRule type="cellIs" dxfId="5" priority="8" operator="equal">
      <formula>"Niet van toepassing"</formula>
    </cfRule>
  </conditionalFormatting>
  <conditionalFormatting sqref="K41:Q41">
    <cfRule type="cellIs" dxfId="4" priority="7" operator="equal">
      <formula>"Niet van toepassing"</formula>
    </cfRule>
  </conditionalFormatting>
  <conditionalFormatting sqref="K42:Q42">
    <cfRule type="cellIs" dxfId="3" priority="6" operator="equal">
      <formula>"Niet van toepassing"</formula>
    </cfRule>
  </conditionalFormatting>
  <conditionalFormatting sqref="K40:Q40">
    <cfRule type="cellIs" dxfId="2" priority="2" operator="equal">
      <formula>"Niet van toepassing"</formula>
    </cfRule>
  </conditionalFormatting>
  <pageMargins left="0.7" right="0.7" top="0.75" bottom="0.75" header="0.3" footer="0.3"/>
  <pageSetup paperSize="9" scale="90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6D8579-F5A0-421F-ACCC-FC3EB92ECAE8}">
            <xm:f>Blad2!$A$4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K15:Q15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Blad2!$A$4:$A$14</xm:f>
          </x14:formula1>
          <xm:sqref>K15:Q15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Y90"/>
  <sheetViews>
    <sheetView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A12" sqref="A12"/>
    </sheetView>
  </sheetViews>
  <sheetFormatPr defaultRowHeight="12.75" x14ac:dyDescent="0.2"/>
  <cols>
    <col min="1" max="1" width="36.28515625" style="16" customWidth="1"/>
    <col min="2" max="2" width="8.28515625" style="16" customWidth="1"/>
    <col min="3" max="3" width="15" style="16" customWidth="1"/>
    <col min="4" max="4" width="22.85546875" style="16" customWidth="1"/>
    <col min="5" max="5" width="32.42578125" style="16" customWidth="1"/>
    <col min="6" max="8" width="28.28515625" style="16" customWidth="1"/>
    <col min="9" max="9" width="32.42578125" style="16" customWidth="1"/>
    <col min="10" max="10" width="32.5703125" style="16" customWidth="1"/>
    <col min="11" max="11" width="40.28515625" style="16" customWidth="1"/>
    <col min="12" max="13" width="27.85546875" style="16" customWidth="1"/>
    <col min="14" max="14" width="10" style="16" bestFit="1" customWidth="1"/>
    <col min="15" max="15" width="9.28515625" style="16" bestFit="1" customWidth="1"/>
    <col min="16" max="16" width="9.42578125" style="16" bestFit="1" customWidth="1"/>
    <col min="17" max="17" width="9.28515625" style="16" bestFit="1" customWidth="1"/>
    <col min="18" max="19" width="30" style="16" customWidth="1"/>
    <col min="20" max="20" width="33" style="16" customWidth="1"/>
    <col min="21" max="21" width="5.7109375" style="16" bestFit="1" customWidth="1"/>
    <col min="22" max="16384" width="9.140625" style="16"/>
  </cols>
  <sheetData>
    <row r="1" spans="1:25" ht="15" x14ac:dyDescent="0.25">
      <c r="A1" s="13"/>
      <c r="B1" s="13" t="s">
        <v>13</v>
      </c>
      <c r="C1" s="14"/>
      <c r="D1" s="14"/>
      <c r="E1" s="14"/>
      <c r="F1" s="14"/>
      <c r="G1" s="14"/>
      <c r="H1" s="14"/>
      <c r="I1" s="14"/>
      <c r="J1" s="14"/>
      <c r="K1" s="15"/>
      <c r="L1" s="15"/>
      <c r="M1" s="15"/>
    </row>
    <row r="2" spans="1:25" s="18" customFormat="1" ht="15" x14ac:dyDescent="0.25">
      <c r="A2" s="17">
        <v>1</v>
      </c>
      <c r="B2" s="17">
        <v>2</v>
      </c>
      <c r="C2" s="18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8">
        <v>9</v>
      </c>
      <c r="J2" s="17">
        <v>10</v>
      </c>
      <c r="K2" s="18">
        <v>11</v>
      </c>
      <c r="L2" s="17">
        <v>12</v>
      </c>
      <c r="M2" s="17">
        <v>13</v>
      </c>
      <c r="N2" s="18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8">
        <v>20</v>
      </c>
      <c r="U2" s="17">
        <v>21</v>
      </c>
    </row>
    <row r="3" spans="1:25" ht="30" x14ac:dyDescent="0.25">
      <c r="A3" s="19" t="s">
        <v>15</v>
      </c>
      <c r="B3" s="19" t="s">
        <v>14</v>
      </c>
      <c r="C3" s="19" t="s">
        <v>16</v>
      </c>
      <c r="D3" s="19" t="s">
        <v>24</v>
      </c>
      <c r="E3" s="19" t="s">
        <v>17</v>
      </c>
      <c r="F3" s="20" t="s">
        <v>25</v>
      </c>
      <c r="G3" s="20" t="s">
        <v>39</v>
      </c>
      <c r="H3" s="20" t="s">
        <v>23</v>
      </c>
      <c r="I3" s="19" t="s">
        <v>42</v>
      </c>
      <c r="J3" s="19" t="s">
        <v>33</v>
      </c>
      <c r="K3" s="25" t="s">
        <v>46</v>
      </c>
      <c r="L3" s="22" t="s">
        <v>47</v>
      </c>
      <c r="M3" s="22" t="s">
        <v>48</v>
      </c>
      <c r="N3" s="19" t="s">
        <v>18</v>
      </c>
      <c r="O3" s="19" t="s">
        <v>19</v>
      </c>
      <c r="P3" s="19" t="s">
        <v>20</v>
      </c>
      <c r="Q3" s="19" t="s">
        <v>21</v>
      </c>
      <c r="R3" s="20" t="s">
        <v>32</v>
      </c>
      <c r="S3" s="20" t="s">
        <v>49</v>
      </c>
      <c r="T3" s="15" t="s">
        <v>36</v>
      </c>
      <c r="U3" s="19" t="s">
        <v>50</v>
      </c>
    </row>
    <row r="4" spans="1:25" ht="15" x14ac:dyDescent="0.25">
      <c r="A4" s="19" t="s">
        <v>41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4"/>
      <c r="N4" s="19"/>
      <c r="O4" s="19"/>
      <c r="P4" s="19"/>
      <c r="Q4" s="19"/>
      <c r="R4" s="19"/>
      <c r="S4" s="19"/>
      <c r="T4" s="19"/>
      <c r="U4" s="19"/>
    </row>
    <row r="5" spans="1:25" ht="15" customHeight="1" x14ac:dyDescent="0.2">
      <c r="A5" s="16" t="s">
        <v>64</v>
      </c>
      <c r="B5" s="16" t="s">
        <v>26</v>
      </c>
      <c r="C5" s="16" t="s">
        <v>22</v>
      </c>
      <c r="D5" s="16" t="s">
        <v>2</v>
      </c>
      <c r="E5" s="16" t="s">
        <v>5</v>
      </c>
      <c r="F5" s="16" t="s">
        <v>43</v>
      </c>
      <c r="G5" s="16" t="s">
        <v>3</v>
      </c>
      <c r="H5" s="16" t="s">
        <v>3</v>
      </c>
      <c r="I5" s="16" t="s">
        <v>44</v>
      </c>
      <c r="J5" s="16" t="s">
        <v>45</v>
      </c>
      <c r="K5" s="16" t="s">
        <v>61</v>
      </c>
      <c r="L5" s="33">
        <v>2.5</v>
      </c>
      <c r="M5" s="16" t="s">
        <v>3</v>
      </c>
      <c r="N5" s="26">
        <v>0</v>
      </c>
      <c r="O5" s="26">
        <v>0</v>
      </c>
      <c r="P5" s="26">
        <v>0</v>
      </c>
      <c r="R5" s="21" t="s">
        <v>11</v>
      </c>
      <c r="S5" s="16" t="s">
        <v>3</v>
      </c>
      <c r="T5" s="16" t="s">
        <v>37</v>
      </c>
      <c r="U5" s="33">
        <v>4.0999999999999996</v>
      </c>
      <c r="V5" s="23"/>
      <c r="W5" s="23"/>
      <c r="X5" s="23"/>
      <c r="Y5" s="23"/>
    </row>
    <row r="6" spans="1:25" x14ac:dyDescent="0.2">
      <c r="A6" s="16" t="s">
        <v>65</v>
      </c>
      <c r="B6" s="16" t="s">
        <v>26</v>
      </c>
      <c r="C6" s="16" t="s">
        <v>22</v>
      </c>
      <c r="D6" s="16" t="s">
        <v>2</v>
      </c>
      <c r="E6" s="16" t="s">
        <v>5</v>
      </c>
      <c r="F6" s="16" t="s">
        <v>43</v>
      </c>
      <c r="G6" s="16" t="s">
        <v>3</v>
      </c>
      <c r="H6" s="16" t="s">
        <v>3</v>
      </c>
      <c r="I6" s="16" t="s">
        <v>44</v>
      </c>
      <c r="J6" s="16" t="s">
        <v>45</v>
      </c>
      <c r="K6" s="16" t="s">
        <v>61</v>
      </c>
      <c r="L6" s="33">
        <v>2.5</v>
      </c>
      <c r="M6" s="16" t="s">
        <v>3</v>
      </c>
      <c r="N6" s="26">
        <v>0</v>
      </c>
      <c r="O6" s="26">
        <v>0</v>
      </c>
      <c r="P6" s="26">
        <v>0</v>
      </c>
      <c r="R6" s="21" t="s">
        <v>11</v>
      </c>
      <c r="S6" s="16" t="s">
        <v>3</v>
      </c>
      <c r="T6" s="16" t="s">
        <v>37</v>
      </c>
      <c r="U6" s="33">
        <v>4.2</v>
      </c>
    </row>
    <row r="7" spans="1:25" x14ac:dyDescent="0.2">
      <c r="A7" s="16" t="s">
        <v>66</v>
      </c>
      <c r="B7" s="16" t="s">
        <v>26</v>
      </c>
      <c r="C7" s="16" t="s">
        <v>22</v>
      </c>
      <c r="D7" s="16" t="s">
        <v>2</v>
      </c>
      <c r="E7" s="16" t="s">
        <v>5</v>
      </c>
      <c r="F7" s="16" t="s">
        <v>43</v>
      </c>
      <c r="G7" s="16" t="s">
        <v>3</v>
      </c>
      <c r="H7" s="16" t="s">
        <v>3</v>
      </c>
      <c r="I7" s="16" t="s">
        <v>44</v>
      </c>
      <c r="J7" s="16" t="s">
        <v>45</v>
      </c>
      <c r="K7" s="16" t="s">
        <v>61</v>
      </c>
      <c r="L7" s="33">
        <v>4.2</v>
      </c>
      <c r="M7" s="16" t="s">
        <v>3</v>
      </c>
      <c r="N7" s="26">
        <v>0</v>
      </c>
      <c r="O7" s="26">
        <v>0</v>
      </c>
      <c r="P7" s="26">
        <v>0</v>
      </c>
      <c r="R7" s="21" t="s">
        <v>11</v>
      </c>
      <c r="S7" s="16" t="s">
        <v>3</v>
      </c>
      <c r="T7" s="16" t="s">
        <v>37</v>
      </c>
      <c r="U7" s="33">
        <v>4</v>
      </c>
    </row>
    <row r="8" spans="1:25" x14ac:dyDescent="0.2">
      <c r="A8" s="16" t="s">
        <v>67</v>
      </c>
      <c r="B8" s="16" t="s">
        <v>26</v>
      </c>
      <c r="C8" s="16" t="s">
        <v>22</v>
      </c>
      <c r="D8" s="16" t="s">
        <v>2</v>
      </c>
      <c r="E8" s="16" t="s">
        <v>5</v>
      </c>
      <c r="F8" s="16" t="s">
        <v>43</v>
      </c>
      <c r="G8" s="16" t="s">
        <v>3</v>
      </c>
      <c r="H8" s="16" t="s">
        <v>3</v>
      </c>
      <c r="I8" s="16" t="s">
        <v>44</v>
      </c>
      <c r="J8" s="16" t="s">
        <v>45</v>
      </c>
      <c r="K8" s="16" t="s">
        <v>61</v>
      </c>
      <c r="L8" s="33">
        <v>4.9000000000000004</v>
      </c>
      <c r="M8" s="16" t="s">
        <v>3</v>
      </c>
      <c r="N8" s="26">
        <v>0</v>
      </c>
      <c r="O8" s="26">
        <v>0</v>
      </c>
      <c r="P8" s="26">
        <v>0</v>
      </c>
      <c r="R8" s="21" t="s">
        <v>11</v>
      </c>
      <c r="S8" s="16" t="s">
        <v>3</v>
      </c>
      <c r="T8" s="16" t="s">
        <v>37</v>
      </c>
      <c r="U8" s="33">
        <v>4</v>
      </c>
    </row>
    <row r="9" spans="1:25" x14ac:dyDescent="0.2">
      <c r="A9" s="16" t="s">
        <v>68</v>
      </c>
      <c r="B9" s="16" t="s">
        <v>26</v>
      </c>
      <c r="C9" s="16" t="s">
        <v>22</v>
      </c>
      <c r="D9" s="16" t="s">
        <v>2</v>
      </c>
      <c r="E9" s="16" t="s">
        <v>5</v>
      </c>
      <c r="F9" s="16" t="s">
        <v>43</v>
      </c>
      <c r="G9" s="16" t="s">
        <v>3</v>
      </c>
      <c r="H9" s="16" t="s">
        <v>3</v>
      </c>
      <c r="I9" s="16" t="s">
        <v>44</v>
      </c>
      <c r="J9" s="16" t="s">
        <v>45</v>
      </c>
      <c r="K9" s="16" t="s">
        <v>61</v>
      </c>
      <c r="L9" s="33">
        <v>2.6</v>
      </c>
      <c r="M9" s="16" t="s">
        <v>3</v>
      </c>
      <c r="N9" s="26">
        <v>0</v>
      </c>
      <c r="O9" s="26">
        <v>0</v>
      </c>
      <c r="P9" s="26">
        <v>0</v>
      </c>
      <c r="R9" s="21" t="s">
        <v>11</v>
      </c>
      <c r="S9" s="16" t="s">
        <v>3</v>
      </c>
      <c r="T9" s="16" t="s">
        <v>37</v>
      </c>
      <c r="U9" s="33">
        <v>4.2</v>
      </c>
    </row>
    <row r="10" spans="1:25" x14ac:dyDescent="0.2">
      <c r="A10" s="16" t="s">
        <v>69</v>
      </c>
      <c r="B10" s="16" t="s">
        <v>26</v>
      </c>
      <c r="C10" s="16" t="s">
        <v>22</v>
      </c>
      <c r="D10" s="16" t="s">
        <v>2</v>
      </c>
      <c r="E10" s="16" t="s">
        <v>5</v>
      </c>
      <c r="F10" s="16" t="s">
        <v>43</v>
      </c>
      <c r="G10" s="16" t="s">
        <v>3</v>
      </c>
      <c r="H10" s="16" t="s">
        <v>3</v>
      </c>
      <c r="I10" s="16" t="s">
        <v>44</v>
      </c>
      <c r="J10" s="16" t="s">
        <v>45</v>
      </c>
      <c r="K10" s="16" t="s">
        <v>61</v>
      </c>
      <c r="L10" s="33">
        <v>2.6</v>
      </c>
      <c r="M10" s="16" t="s">
        <v>3</v>
      </c>
      <c r="N10" s="26">
        <v>0</v>
      </c>
      <c r="O10" s="26">
        <v>0</v>
      </c>
      <c r="P10" s="26">
        <v>0</v>
      </c>
      <c r="R10" s="21" t="s">
        <v>11</v>
      </c>
      <c r="S10" s="16" t="s">
        <v>3</v>
      </c>
      <c r="T10" s="16" t="s">
        <v>37</v>
      </c>
      <c r="U10" s="33">
        <v>4.3</v>
      </c>
    </row>
    <row r="11" spans="1:25" x14ac:dyDescent="0.2">
      <c r="A11" s="16" t="s">
        <v>70</v>
      </c>
      <c r="B11" s="16" t="s">
        <v>26</v>
      </c>
      <c r="C11" s="16" t="s">
        <v>22</v>
      </c>
      <c r="D11" s="16" t="s">
        <v>2</v>
      </c>
      <c r="E11" s="16" t="s">
        <v>5</v>
      </c>
      <c r="F11" s="16" t="s">
        <v>43</v>
      </c>
      <c r="G11" s="16" t="s">
        <v>3</v>
      </c>
      <c r="H11" s="16" t="s">
        <v>3</v>
      </c>
      <c r="I11" s="16" t="s">
        <v>44</v>
      </c>
      <c r="J11" s="16" t="s">
        <v>45</v>
      </c>
      <c r="K11" s="16" t="s">
        <v>62</v>
      </c>
      <c r="L11" s="33">
        <v>4.8</v>
      </c>
      <c r="M11" s="16" t="s">
        <v>3</v>
      </c>
      <c r="N11" s="26">
        <v>0</v>
      </c>
      <c r="O11" s="26">
        <v>0</v>
      </c>
      <c r="P11" s="26">
        <v>0.1</v>
      </c>
      <c r="R11" s="21" t="s">
        <v>11</v>
      </c>
      <c r="S11" s="16" t="s">
        <v>3</v>
      </c>
      <c r="T11" s="16" t="s">
        <v>37</v>
      </c>
      <c r="U11" s="33">
        <v>3.8</v>
      </c>
    </row>
    <row r="12" spans="1:25" x14ac:dyDescent="0.2">
      <c r="A12" s="16" t="s">
        <v>71</v>
      </c>
      <c r="B12" s="16" t="s">
        <v>26</v>
      </c>
      <c r="C12" s="16" t="s">
        <v>22</v>
      </c>
      <c r="D12" s="16" t="s">
        <v>2</v>
      </c>
      <c r="E12" s="16" t="s">
        <v>5</v>
      </c>
      <c r="F12" s="16" t="s">
        <v>43</v>
      </c>
      <c r="G12" s="16" t="s">
        <v>3</v>
      </c>
      <c r="H12" s="16" t="s">
        <v>3</v>
      </c>
      <c r="I12" s="16" t="s">
        <v>44</v>
      </c>
      <c r="J12" s="16" t="s">
        <v>45</v>
      </c>
      <c r="K12" s="16" t="s">
        <v>62</v>
      </c>
      <c r="L12" s="33">
        <v>5.6</v>
      </c>
      <c r="M12" s="16" t="s">
        <v>3</v>
      </c>
      <c r="N12" s="26">
        <v>0</v>
      </c>
      <c r="O12" s="26">
        <v>0</v>
      </c>
      <c r="P12" s="26">
        <v>0</v>
      </c>
      <c r="R12" s="21" t="s">
        <v>11</v>
      </c>
      <c r="S12" s="16" t="s">
        <v>3</v>
      </c>
      <c r="T12" s="16" t="s">
        <v>37</v>
      </c>
      <c r="U12" s="33">
        <v>4</v>
      </c>
    </row>
    <row r="13" spans="1:25" x14ac:dyDescent="0.2">
      <c r="A13" s="16" t="s">
        <v>72</v>
      </c>
      <c r="B13" s="16" t="s">
        <v>26</v>
      </c>
      <c r="C13" s="16" t="s">
        <v>22</v>
      </c>
      <c r="D13" s="16" t="s">
        <v>2</v>
      </c>
      <c r="E13" s="16" t="s">
        <v>5</v>
      </c>
      <c r="F13" s="16" t="s">
        <v>43</v>
      </c>
      <c r="G13" s="16" t="s">
        <v>3</v>
      </c>
      <c r="H13" s="16" t="s">
        <v>3</v>
      </c>
      <c r="I13" s="16" t="s">
        <v>44</v>
      </c>
      <c r="J13" s="16" t="s">
        <v>45</v>
      </c>
      <c r="K13" s="16" t="s">
        <v>62</v>
      </c>
      <c r="L13" s="33">
        <v>9</v>
      </c>
      <c r="M13" s="16" t="s">
        <v>3</v>
      </c>
      <c r="N13" s="26">
        <v>0</v>
      </c>
      <c r="O13" s="26">
        <v>0</v>
      </c>
      <c r="P13" s="26">
        <v>0.1</v>
      </c>
      <c r="R13" s="21" t="s">
        <v>11</v>
      </c>
      <c r="S13" s="16" t="s">
        <v>3</v>
      </c>
      <c r="T13" s="16" t="s">
        <v>37</v>
      </c>
      <c r="U13" s="33">
        <v>3.8</v>
      </c>
    </row>
    <row r="14" spans="1:25" x14ac:dyDescent="0.2">
      <c r="A14" s="16" t="s">
        <v>63</v>
      </c>
      <c r="B14" s="16" t="s">
        <v>26</v>
      </c>
      <c r="C14" s="16" t="s">
        <v>22</v>
      </c>
      <c r="D14" s="16" t="s">
        <v>2</v>
      </c>
      <c r="E14" s="16" t="s">
        <v>5</v>
      </c>
      <c r="F14" s="16" t="s">
        <v>43</v>
      </c>
      <c r="G14" s="16" t="s">
        <v>3</v>
      </c>
      <c r="H14" s="16" t="s">
        <v>3</v>
      </c>
      <c r="I14" s="16" t="s">
        <v>44</v>
      </c>
      <c r="J14" s="16" t="s">
        <v>60</v>
      </c>
      <c r="K14" s="16" t="s">
        <v>62</v>
      </c>
      <c r="L14" s="33">
        <v>9.1999999999999993</v>
      </c>
      <c r="M14" s="16" t="s">
        <v>3</v>
      </c>
      <c r="N14" s="26">
        <v>2.4E-2</v>
      </c>
      <c r="O14" s="26">
        <v>0.08</v>
      </c>
      <c r="P14" s="26">
        <v>0</v>
      </c>
      <c r="R14" s="21" t="s">
        <v>11</v>
      </c>
      <c r="S14" s="16" t="s">
        <v>3</v>
      </c>
      <c r="T14" s="16" t="s">
        <v>37</v>
      </c>
      <c r="U14" s="33">
        <v>4</v>
      </c>
    </row>
    <row r="15" spans="1:25" x14ac:dyDescent="0.2">
      <c r="R15" s="21"/>
    </row>
    <row r="16" spans="1:25" x14ac:dyDescent="0.2">
      <c r="R16" s="21"/>
    </row>
    <row r="17" spans="18:18" x14ac:dyDescent="0.2">
      <c r="R17" s="21"/>
    </row>
    <row r="18" spans="18:18" x14ac:dyDescent="0.2">
      <c r="R18" s="21"/>
    </row>
    <row r="19" spans="18:18" x14ac:dyDescent="0.2">
      <c r="R19" s="21"/>
    </row>
    <row r="20" spans="18:18" x14ac:dyDescent="0.2">
      <c r="R20" s="21"/>
    </row>
    <row r="21" spans="18:18" x14ac:dyDescent="0.2">
      <c r="R21" s="21"/>
    </row>
    <row r="22" spans="18:18" x14ac:dyDescent="0.2">
      <c r="R22" s="21"/>
    </row>
    <row r="23" spans="18:18" x14ac:dyDescent="0.2">
      <c r="R23" s="21"/>
    </row>
    <row r="24" spans="18:18" x14ac:dyDescent="0.2">
      <c r="R24" s="21"/>
    </row>
    <row r="25" spans="18:18" x14ac:dyDescent="0.2">
      <c r="R25" s="21"/>
    </row>
    <row r="26" spans="18:18" x14ac:dyDescent="0.2">
      <c r="R26" s="21"/>
    </row>
    <row r="27" spans="18:18" x14ac:dyDescent="0.2">
      <c r="R27" s="21"/>
    </row>
    <row r="28" spans="18:18" x14ac:dyDescent="0.2">
      <c r="R28" s="21"/>
    </row>
    <row r="29" spans="18:18" x14ac:dyDescent="0.2">
      <c r="R29" s="21"/>
    </row>
    <row r="30" spans="18:18" x14ac:dyDescent="0.2">
      <c r="R30" s="21"/>
    </row>
    <row r="31" spans="18:18" x14ac:dyDescent="0.2">
      <c r="R31" s="21"/>
    </row>
    <row r="32" spans="18:18" x14ac:dyDescent="0.2">
      <c r="R32" s="21"/>
    </row>
    <row r="33" spans="18:19" x14ac:dyDescent="0.2">
      <c r="R33" s="21"/>
    </row>
    <row r="34" spans="18:19" x14ac:dyDescent="0.2">
      <c r="R34" s="21"/>
    </row>
    <row r="35" spans="18:19" x14ac:dyDescent="0.2">
      <c r="R35" s="21"/>
    </row>
    <row r="36" spans="18:19" x14ac:dyDescent="0.2">
      <c r="R36" s="21"/>
    </row>
    <row r="37" spans="18:19" x14ac:dyDescent="0.2">
      <c r="R37" s="21"/>
    </row>
    <row r="38" spans="18:19" x14ac:dyDescent="0.2">
      <c r="R38" s="21"/>
      <c r="S38" s="21"/>
    </row>
    <row r="39" spans="18:19" x14ac:dyDescent="0.2">
      <c r="R39" s="21"/>
      <c r="S39" s="21"/>
    </row>
    <row r="40" spans="18:19" x14ac:dyDescent="0.2">
      <c r="R40" s="21"/>
      <c r="S40" s="21"/>
    </row>
    <row r="41" spans="18:19" x14ac:dyDescent="0.2">
      <c r="R41" s="21"/>
      <c r="S41" s="21"/>
    </row>
    <row r="42" spans="18:19" x14ac:dyDescent="0.2">
      <c r="R42" s="21"/>
      <c r="S42" s="21"/>
    </row>
    <row r="43" spans="18:19" x14ac:dyDescent="0.2">
      <c r="R43" s="21"/>
      <c r="S43" s="21"/>
    </row>
    <row r="44" spans="18:19" x14ac:dyDescent="0.2">
      <c r="R44" s="21"/>
      <c r="S44" s="21"/>
    </row>
    <row r="45" spans="18:19" x14ac:dyDescent="0.2">
      <c r="R45" s="21"/>
      <c r="S45" s="21"/>
    </row>
    <row r="46" spans="18:19" x14ac:dyDescent="0.2">
      <c r="R46" s="21"/>
      <c r="S46" s="21"/>
    </row>
    <row r="47" spans="18:19" x14ac:dyDescent="0.2">
      <c r="R47" s="21"/>
      <c r="S47" s="21"/>
    </row>
    <row r="48" spans="18:19" x14ac:dyDescent="0.2">
      <c r="R48" s="21"/>
      <c r="S48" s="21"/>
    </row>
    <row r="49" spans="18:19" x14ac:dyDescent="0.2">
      <c r="R49" s="21"/>
      <c r="S49" s="21"/>
    </row>
    <row r="50" spans="18:19" x14ac:dyDescent="0.2">
      <c r="R50" s="21"/>
      <c r="S50" s="21"/>
    </row>
    <row r="51" spans="18:19" x14ac:dyDescent="0.2">
      <c r="R51" s="21"/>
      <c r="S51" s="21"/>
    </row>
    <row r="52" spans="18:19" x14ac:dyDescent="0.2">
      <c r="R52" s="21"/>
      <c r="S52" s="21"/>
    </row>
    <row r="53" spans="18:19" x14ac:dyDescent="0.2">
      <c r="R53" s="21"/>
      <c r="S53" s="21"/>
    </row>
    <row r="54" spans="18:19" x14ac:dyDescent="0.2">
      <c r="R54" s="21"/>
      <c r="S54" s="21"/>
    </row>
    <row r="55" spans="18:19" x14ac:dyDescent="0.2">
      <c r="R55" s="21"/>
      <c r="S55" s="21"/>
    </row>
    <row r="56" spans="18:19" x14ac:dyDescent="0.2">
      <c r="R56" s="21"/>
      <c r="S56" s="21"/>
    </row>
    <row r="57" spans="18:19" x14ac:dyDescent="0.2">
      <c r="R57" s="21"/>
      <c r="S57" s="21"/>
    </row>
    <row r="58" spans="18:19" x14ac:dyDescent="0.2">
      <c r="R58" s="21"/>
      <c r="S58" s="21"/>
    </row>
    <row r="59" spans="18:19" x14ac:dyDescent="0.2">
      <c r="R59" s="21"/>
      <c r="S59" s="21"/>
    </row>
    <row r="60" spans="18:19" x14ac:dyDescent="0.2">
      <c r="R60" s="21"/>
      <c r="S60" s="21"/>
    </row>
    <row r="61" spans="18:19" x14ac:dyDescent="0.2">
      <c r="R61" s="21"/>
      <c r="S61" s="21"/>
    </row>
    <row r="62" spans="18:19" x14ac:dyDescent="0.2">
      <c r="R62" s="21"/>
      <c r="S62" s="21"/>
    </row>
    <row r="63" spans="18:19" x14ac:dyDescent="0.2">
      <c r="R63" s="21"/>
      <c r="S63" s="21"/>
    </row>
    <row r="64" spans="18:19" x14ac:dyDescent="0.2">
      <c r="R64" s="21"/>
      <c r="S64" s="21"/>
    </row>
    <row r="65" spans="3:21" x14ac:dyDescent="0.2">
      <c r="R65" s="21"/>
      <c r="S65" s="21"/>
    </row>
    <row r="66" spans="3:21" x14ac:dyDescent="0.2">
      <c r="R66" s="21"/>
      <c r="S66" s="21"/>
    </row>
    <row r="67" spans="3:21" x14ac:dyDescent="0.2">
      <c r="R67" s="21"/>
      <c r="S67" s="21"/>
    </row>
    <row r="68" spans="3:21" x14ac:dyDescent="0.2">
      <c r="R68" s="21"/>
      <c r="S68" s="21"/>
    </row>
    <row r="69" spans="3:21" x14ac:dyDescent="0.2">
      <c r="R69" s="21"/>
      <c r="S69" s="21"/>
    </row>
    <row r="70" spans="3:21" x14ac:dyDescent="0.2">
      <c r="R70" s="21"/>
      <c r="S70" s="21"/>
    </row>
    <row r="71" spans="3:21" x14ac:dyDescent="0.2">
      <c r="R71" s="21"/>
      <c r="S71" s="21"/>
    </row>
    <row r="72" spans="3:21" x14ac:dyDescent="0.2">
      <c r="R72" s="21"/>
      <c r="S72" s="21"/>
    </row>
    <row r="73" spans="3:21" x14ac:dyDescent="0.2">
      <c r="R73" s="21"/>
      <c r="S73" s="21"/>
    </row>
    <row r="74" spans="3:21" x14ac:dyDescent="0.2">
      <c r="R74" s="21"/>
      <c r="S74" s="21"/>
    </row>
    <row r="75" spans="3:21" x14ac:dyDescent="0.2">
      <c r="R75" s="21"/>
      <c r="S75" s="21"/>
    </row>
    <row r="76" spans="3:21" x14ac:dyDescent="0.2">
      <c r="R76" s="21"/>
      <c r="S76" s="21"/>
    </row>
    <row r="77" spans="3:21" x14ac:dyDescent="0.2">
      <c r="R77" s="21"/>
      <c r="S77" s="21"/>
    </row>
    <row r="78" spans="3:21" x14ac:dyDescent="0.2">
      <c r="R78" s="21"/>
      <c r="S78" s="21"/>
    </row>
    <row r="79" spans="3:21" x14ac:dyDescent="0.2">
      <c r="C79"/>
      <c r="D79"/>
      <c r="E79"/>
      <c r="F79"/>
      <c r="G79"/>
      <c r="H79"/>
      <c r="I79"/>
      <c r="K79"/>
      <c r="R79" s="21"/>
      <c r="S79" s="21"/>
      <c r="U79"/>
    </row>
    <row r="80" spans="3:21" x14ac:dyDescent="0.2">
      <c r="C80"/>
      <c r="D80"/>
      <c r="E80"/>
      <c r="F80"/>
      <c r="G80"/>
      <c r="H80"/>
      <c r="I80"/>
      <c r="K80"/>
      <c r="R80" s="21"/>
      <c r="S80" s="21"/>
      <c r="U80"/>
    </row>
    <row r="81" spans="3:21" x14ac:dyDescent="0.2">
      <c r="C81"/>
      <c r="D81"/>
      <c r="E81"/>
      <c r="F81"/>
      <c r="G81"/>
      <c r="H81"/>
      <c r="I81"/>
      <c r="K81"/>
      <c r="R81" s="21"/>
      <c r="S81" s="21"/>
      <c r="U81"/>
    </row>
    <row r="82" spans="3:21" x14ac:dyDescent="0.2">
      <c r="C82"/>
      <c r="D82"/>
      <c r="E82"/>
      <c r="F82"/>
      <c r="G82"/>
      <c r="H82"/>
      <c r="I82"/>
      <c r="K82"/>
      <c r="N82" s="26"/>
      <c r="O82" s="26"/>
      <c r="P82" s="26"/>
      <c r="Q82" s="27"/>
      <c r="R82" s="21"/>
      <c r="S82" s="21"/>
      <c r="U82"/>
    </row>
    <row r="83" spans="3:21" x14ac:dyDescent="0.2">
      <c r="C83"/>
      <c r="D83"/>
      <c r="E83"/>
      <c r="F83"/>
      <c r="G83"/>
      <c r="H83"/>
      <c r="I83"/>
      <c r="K83"/>
      <c r="R83" s="21"/>
      <c r="S83" s="21"/>
      <c r="U83"/>
    </row>
    <row r="84" spans="3:21" x14ac:dyDescent="0.2">
      <c r="C84"/>
      <c r="D84"/>
      <c r="E84"/>
      <c r="F84"/>
      <c r="G84"/>
      <c r="H84"/>
      <c r="I84"/>
      <c r="K84"/>
      <c r="R84" s="21"/>
      <c r="S84" s="21"/>
      <c r="U84"/>
    </row>
    <row r="85" spans="3:21" x14ac:dyDescent="0.2">
      <c r="C85"/>
      <c r="D85"/>
      <c r="E85"/>
      <c r="F85"/>
      <c r="G85"/>
      <c r="H85"/>
      <c r="I85"/>
      <c r="K85"/>
      <c r="R85" s="21"/>
      <c r="S85" s="21"/>
      <c r="U85"/>
    </row>
    <row r="86" spans="3:21" x14ac:dyDescent="0.2">
      <c r="C86"/>
      <c r="D86"/>
      <c r="E86"/>
      <c r="F86"/>
      <c r="G86"/>
      <c r="H86"/>
      <c r="I86"/>
      <c r="K86"/>
      <c r="N86" s="26"/>
      <c r="O86" s="26"/>
      <c r="P86" s="26"/>
      <c r="Q86" s="27"/>
      <c r="R86" s="21"/>
      <c r="S86" s="21"/>
      <c r="U86"/>
    </row>
    <row r="87" spans="3:21" x14ac:dyDescent="0.2">
      <c r="C87"/>
      <c r="D87"/>
      <c r="E87"/>
      <c r="F87"/>
      <c r="G87"/>
      <c r="H87"/>
      <c r="I87"/>
      <c r="K87"/>
      <c r="R87" s="21"/>
      <c r="S87" s="21"/>
      <c r="U87"/>
    </row>
    <row r="88" spans="3:21" x14ac:dyDescent="0.2">
      <c r="C88"/>
      <c r="D88"/>
      <c r="E88"/>
      <c r="F88"/>
      <c r="G88"/>
      <c r="H88"/>
      <c r="I88"/>
      <c r="K88"/>
      <c r="R88" s="21"/>
      <c r="S88" s="21"/>
      <c r="U88"/>
    </row>
    <row r="89" spans="3:21" x14ac:dyDescent="0.2">
      <c r="C89"/>
      <c r="D89"/>
      <c r="E89"/>
      <c r="F89"/>
      <c r="G89"/>
      <c r="H89"/>
      <c r="I89"/>
      <c r="K89"/>
      <c r="R89" s="21"/>
      <c r="S89" s="21"/>
      <c r="U89"/>
    </row>
    <row r="90" spans="3:21" x14ac:dyDescent="0.2">
      <c r="C90"/>
      <c r="D90"/>
      <c r="E90"/>
      <c r="F90"/>
      <c r="G90"/>
      <c r="H90"/>
      <c r="I90"/>
      <c r="K90"/>
      <c r="N90" s="26"/>
      <c r="O90" s="26"/>
      <c r="P90" s="26"/>
      <c r="Q90" s="27"/>
      <c r="R90" s="21"/>
      <c r="S90" s="21"/>
      <c r="U90"/>
    </row>
  </sheetData>
  <conditionalFormatting sqref="V5:Y5">
    <cfRule type="cellIs" dxfId="0" priority="40" operator="equal">
      <formula>"Niet van toepassing"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2019-03-28T12:54:24Z</cp:lastPrinted>
  <dcterms:created xsi:type="dcterms:W3CDTF">2018-04-13T09:50:30Z</dcterms:created>
  <dcterms:modified xsi:type="dcterms:W3CDTF">2021-06-11T07:49:16Z</dcterms:modified>
</cp:coreProperties>
</file>